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fkuchar.1530\Desktop\JÍDELNÍČKY  RADOTÍN 2016\JÍDELNÍČKY 2023\J.L. 13. - 14. 2025 - (sešity 7 a 8) od 24.3.2025\PETRKLÍČ\"/>
    </mc:Choice>
  </mc:AlternateContent>
  <xr:revisionPtr revIDLastSave="0" documentId="13_ncr:1_{FFA6DAB2-594C-4D17-A638-C7B259E38CD4}" xr6:coauthVersionLast="47" xr6:coauthVersionMax="47" xr10:uidLastSave="{00000000-0000-0000-0000-000000000000}"/>
  <bookViews>
    <workbookView xWindow="-120" yWindow="-120" windowWidth="29040" windowHeight="15720" tabRatio="920" firstSheet="1" activeTab="1" xr2:uid="{00000000-000D-0000-FFFF-FFFF00000000}"/>
  </bookViews>
  <sheets>
    <sheet name="JL" sheetId="11" state="hidden" r:id="rId1"/>
    <sheet name="JL ŠKOLKA" sheetId="45" r:id="rId2"/>
    <sheet name="ŠKOLKA PLÁNY PROPOČTY" sheetId="46" r:id="rId3"/>
    <sheet name="AEROSOL Jídelníček" sheetId="48" state="hidden" r:id="rId4"/>
    <sheet name="Ceny vyvozy" sheetId="37" state="hidden" r:id="rId5"/>
    <sheet name="objednávka CELK " sheetId="40" state="hidden" r:id="rId6"/>
    <sheet name="EYELEVEL JENEČ" sheetId="38" state="hidden" r:id="rId7"/>
    <sheet name="KLOKOČKA ŘEPY" sheetId="39" state="hidden" r:id="rId8"/>
    <sheet name="VALEO" sheetId="41" state="hidden" r:id="rId9"/>
    <sheet name="GOBAIN" sheetId="42" state="hidden" r:id="rId10"/>
    <sheet name="MŠ" sheetId="43" state="hidden" r:id="rId11"/>
    <sheet name="ZŠ" sheetId="44" state="hidden" r:id="rId12"/>
    <sheet name="AEROSOL" sheetId="47" state="hidden" r:id="rId13"/>
  </sheets>
  <definedNames>
    <definedName name="Excel_BuiltIn_Print_Area">JL!$1:$1048576</definedName>
    <definedName name="_xlnm.Print_Area" localSheetId="12">AEROSOL!$A$1:$M$135</definedName>
    <definedName name="_xlnm.Print_Area" localSheetId="4">'Ceny vyvozy'!$A$1:$M$19</definedName>
    <definedName name="_xlnm.Print_Area" localSheetId="6">'EYELEVEL JENEČ'!$A$1:$M$135</definedName>
    <definedName name="_xlnm.Print_Area" localSheetId="9">GOBAIN!$A$1:$M$135</definedName>
    <definedName name="_xlnm.Print_Area" localSheetId="0">JL!$B$7:$P$35</definedName>
    <definedName name="_xlnm.Print_Area" localSheetId="1">'JL ŠKOLKA'!$A$1:$L$25</definedName>
    <definedName name="_xlnm.Print_Area" localSheetId="7">'KLOKOČKA ŘEPY'!$A$1:$M$135</definedName>
    <definedName name="_xlnm.Print_Area" localSheetId="10">MŠ!$A$1:$M$135</definedName>
    <definedName name="_xlnm.Print_Area" localSheetId="5">'objednávka CELK '!$A$1:$P$63</definedName>
    <definedName name="_xlnm.Print_Area" localSheetId="2">'ŠKOLKA PLÁNY PROPOČTY'!$A$1:$L$25</definedName>
    <definedName name="_xlnm.Print_Area" localSheetId="8">VALEO!$A$1:$M$135</definedName>
    <definedName name="_xlnm.Print_Area" localSheetId="11">ZŠ!$A$1:$M$135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" i="40" l="1"/>
  <c r="E38" i="48"/>
  <c r="D38" i="48"/>
  <c r="E31" i="48"/>
  <c r="D31" i="48"/>
  <c r="E24" i="48"/>
  <c r="D24" i="48"/>
  <c r="E17" i="48"/>
  <c r="D17" i="48"/>
  <c r="E10" i="48"/>
  <c r="D10" i="48"/>
  <c r="I47" i="40"/>
  <c r="I36" i="40"/>
  <c r="I25" i="40"/>
  <c r="I14" i="40"/>
  <c r="E34" i="48"/>
  <c r="D34" i="48"/>
  <c r="P57" i="40"/>
  <c r="B34" i="40"/>
  <c r="C34" i="40"/>
  <c r="C33" i="40"/>
  <c r="I58" i="40"/>
  <c r="E16" i="48" l="1"/>
  <c r="B56" i="40"/>
  <c r="B54" i="40"/>
  <c r="B52" i="40"/>
  <c r="B51" i="40"/>
  <c r="B50" i="40"/>
  <c r="B49" i="40"/>
  <c r="B45" i="40"/>
  <c r="B43" i="40"/>
  <c r="B41" i="40"/>
  <c r="B40" i="40"/>
  <c r="B39" i="40"/>
  <c r="B38" i="40"/>
  <c r="B32" i="40"/>
  <c r="B30" i="40"/>
  <c r="B29" i="40"/>
  <c r="B28" i="40"/>
  <c r="B27" i="40"/>
  <c r="B23" i="40"/>
  <c r="B21" i="40"/>
  <c r="B19" i="40"/>
  <c r="B18" i="40"/>
  <c r="B17" i="40"/>
  <c r="B16" i="40"/>
  <c r="B12" i="40"/>
  <c r="B10" i="40"/>
  <c r="B8" i="40"/>
  <c r="B7" i="40"/>
  <c r="B6" i="40"/>
  <c r="B5" i="40"/>
  <c r="P6" i="40" l="1"/>
  <c r="P7" i="40"/>
  <c r="P8" i="40"/>
  <c r="P9" i="40"/>
  <c r="P10" i="40"/>
  <c r="P11" i="40"/>
  <c r="P12" i="40"/>
  <c r="K47" i="40" l="1"/>
  <c r="K39" i="40" s="1"/>
  <c r="E36" i="48" l="1"/>
  <c r="E35" i="48"/>
  <c r="E33" i="48"/>
  <c r="E29" i="48"/>
  <c r="E28" i="48"/>
  <c r="E27" i="48"/>
  <c r="E26" i="48"/>
  <c r="E22" i="48"/>
  <c r="E21" i="48"/>
  <c r="E20" i="48"/>
  <c r="E19" i="48"/>
  <c r="E15" i="48"/>
  <c r="E14" i="48"/>
  <c r="E13" i="48"/>
  <c r="E12" i="48"/>
  <c r="E8" i="48"/>
  <c r="E7" i="48"/>
  <c r="E6" i="48"/>
  <c r="E5" i="48"/>
  <c r="E37" i="48"/>
  <c r="E30" i="48"/>
  <c r="E23" i="48"/>
  <c r="E9" i="48"/>
  <c r="D9" i="48"/>
  <c r="D16" i="48"/>
  <c r="D23" i="48"/>
  <c r="D30" i="48"/>
  <c r="D37" i="48"/>
  <c r="D36" i="48"/>
  <c r="D35" i="48"/>
  <c r="D33" i="48"/>
  <c r="D29" i="48"/>
  <c r="D28" i="48"/>
  <c r="D27" i="48"/>
  <c r="D26" i="48"/>
  <c r="D22" i="48"/>
  <c r="D21" i="48"/>
  <c r="D20" i="48"/>
  <c r="D19" i="48"/>
  <c r="D15" i="48"/>
  <c r="D14" i="48"/>
  <c r="D13" i="48"/>
  <c r="D12" i="48"/>
  <c r="D8" i="48"/>
  <c r="D7" i="48"/>
  <c r="D6" i="48"/>
  <c r="D5" i="48"/>
  <c r="F19" i="45"/>
  <c r="I45" i="11"/>
  <c r="L45" i="11"/>
  <c r="O45" i="11" l="1"/>
  <c r="F45" i="11"/>
  <c r="C45" i="11"/>
  <c r="O39" i="11"/>
  <c r="L39" i="11"/>
  <c r="I39" i="11"/>
  <c r="F39" i="11"/>
  <c r="C39" i="11"/>
  <c r="D19" i="45" l="1"/>
  <c r="H19" i="45" s="1"/>
  <c r="J19" i="45" s="1"/>
  <c r="E10" i="11" l="1"/>
  <c r="H10" i="11" s="1"/>
  <c r="K10" i="11" s="1"/>
  <c r="N10" i="11" s="1"/>
  <c r="B5" i="48" l="1"/>
  <c r="B12" i="48" s="1"/>
  <c r="B19" i="48" l="1"/>
  <c r="A5" i="48"/>
  <c r="A12" i="48" s="1"/>
  <c r="A19" i="48" l="1"/>
  <c r="B26" i="48"/>
  <c r="B33" i="48" l="1"/>
  <c r="A33" i="48" s="1"/>
  <c r="A26" i="48"/>
  <c r="O14" i="40" l="1"/>
  <c r="N14" i="40"/>
  <c r="M14" i="40"/>
  <c r="L14" i="40"/>
  <c r="K14" i="40"/>
  <c r="K5" i="40" s="1"/>
  <c r="G14" i="40"/>
  <c r="G5" i="40" s="1"/>
  <c r="G58" i="40"/>
  <c r="G50" i="40" s="1"/>
  <c r="G47" i="40"/>
  <c r="G39" i="40" s="1"/>
  <c r="G36" i="40"/>
  <c r="G27" i="40" s="1"/>
  <c r="G25" i="40"/>
  <c r="G17" i="40" s="1"/>
  <c r="P5" i="40" l="1"/>
  <c r="G61" i="40"/>
  <c r="G62" i="40" s="1"/>
  <c r="C121" i="47" l="1"/>
  <c r="C120" i="47"/>
  <c r="C119" i="47"/>
  <c r="C118" i="47"/>
  <c r="C117" i="47"/>
  <c r="C94" i="47"/>
  <c r="C93" i="47"/>
  <c r="C92" i="47"/>
  <c r="C91" i="47"/>
  <c r="C90" i="47"/>
  <c r="C67" i="47"/>
  <c r="C66" i="47"/>
  <c r="C65" i="47"/>
  <c r="C64" i="47"/>
  <c r="C63" i="47"/>
  <c r="C40" i="47"/>
  <c r="C39" i="47"/>
  <c r="C38" i="47"/>
  <c r="C37" i="47"/>
  <c r="C36" i="47"/>
  <c r="C13" i="47"/>
  <c r="C12" i="47"/>
  <c r="C11" i="47"/>
  <c r="C10" i="47"/>
  <c r="C9" i="47"/>
  <c r="I1" i="47"/>
  <c r="I28" i="47" s="1"/>
  <c r="I55" i="47" s="1"/>
  <c r="I82" i="47" s="1"/>
  <c r="I109" i="47" s="1"/>
  <c r="I30" i="47"/>
  <c r="I57" i="47" s="1"/>
  <c r="I84" i="47" s="1"/>
  <c r="I111" i="47" s="1"/>
  <c r="D30" i="47"/>
  <c r="D57" i="47" s="1"/>
  <c r="D84" i="47" s="1"/>
  <c r="D111" i="47" s="1"/>
  <c r="J20" i="46" l="1"/>
  <c r="H20" i="46"/>
  <c r="F20" i="46"/>
  <c r="D20" i="46"/>
  <c r="B20" i="46"/>
  <c r="J8" i="46"/>
  <c r="H8" i="46"/>
  <c r="F8" i="46"/>
  <c r="D8" i="46"/>
  <c r="B8" i="46"/>
  <c r="K21" i="46" l="1"/>
  <c r="I21" i="46"/>
  <c r="G21" i="46"/>
  <c r="E21" i="46"/>
  <c r="C21" i="46"/>
  <c r="D19" i="46"/>
  <c r="F19" i="46" s="1"/>
  <c r="H19" i="46" s="1"/>
  <c r="J19" i="46" s="1"/>
  <c r="K17" i="46"/>
  <c r="I17" i="46"/>
  <c r="G17" i="46"/>
  <c r="E17" i="46"/>
  <c r="C17" i="46"/>
  <c r="J16" i="46"/>
  <c r="H16" i="46"/>
  <c r="F16" i="46"/>
  <c r="D16" i="46"/>
  <c r="B16" i="46"/>
  <c r="K13" i="46"/>
  <c r="I13" i="46"/>
  <c r="G13" i="46"/>
  <c r="E13" i="46"/>
  <c r="C13" i="46"/>
  <c r="J12" i="46"/>
  <c r="H12" i="46"/>
  <c r="F12" i="46"/>
  <c r="D12" i="46"/>
  <c r="B12" i="46"/>
  <c r="K9" i="46"/>
  <c r="I9" i="46"/>
  <c r="G9" i="46"/>
  <c r="E9" i="46"/>
  <c r="C9" i="46"/>
  <c r="B5" i="46"/>
  <c r="D5" i="46" s="1"/>
  <c r="F5" i="46" s="1"/>
  <c r="H5" i="46" s="1"/>
  <c r="J5" i="46" s="1"/>
  <c r="J4" i="46"/>
  <c r="H4" i="46"/>
  <c r="F4" i="46"/>
  <c r="D4" i="46"/>
  <c r="B4" i="46"/>
  <c r="C125" i="43" l="1"/>
  <c r="C98" i="43"/>
  <c r="C71" i="43"/>
  <c r="C44" i="43"/>
  <c r="C17" i="43"/>
  <c r="C124" i="43"/>
  <c r="C97" i="43"/>
  <c r="C70" i="43"/>
  <c r="C43" i="43"/>
  <c r="C16" i="43"/>
  <c r="B5" i="45"/>
  <c r="D5" i="45" s="1"/>
  <c r="F5" i="45" s="1"/>
  <c r="H5" i="45" s="1"/>
  <c r="J5" i="45" s="1"/>
  <c r="J4" i="45"/>
  <c r="H4" i="45"/>
  <c r="F4" i="45"/>
  <c r="D4" i="45"/>
  <c r="B4" i="45"/>
  <c r="C122" i="44"/>
  <c r="C121" i="44"/>
  <c r="C120" i="44"/>
  <c r="C119" i="44"/>
  <c r="C118" i="44"/>
  <c r="C117" i="44"/>
  <c r="C95" i="44"/>
  <c r="C94" i="44"/>
  <c r="C93" i="44"/>
  <c r="C92" i="44"/>
  <c r="C91" i="44"/>
  <c r="C90" i="44"/>
  <c r="C68" i="44"/>
  <c r="C67" i="44"/>
  <c r="C66" i="44"/>
  <c r="C65" i="44"/>
  <c r="C64" i="44"/>
  <c r="C63" i="44"/>
  <c r="I57" i="44"/>
  <c r="I84" i="44" s="1"/>
  <c r="I111" i="44" s="1"/>
  <c r="C41" i="44"/>
  <c r="C40" i="44"/>
  <c r="C39" i="44"/>
  <c r="C38" i="44"/>
  <c r="C37" i="44"/>
  <c r="C36" i="44"/>
  <c r="I30" i="44"/>
  <c r="D30" i="44"/>
  <c r="D57" i="44" s="1"/>
  <c r="D84" i="44" s="1"/>
  <c r="D111" i="44" s="1"/>
  <c r="C14" i="44"/>
  <c r="C13" i="44"/>
  <c r="C12" i="44"/>
  <c r="C11" i="44"/>
  <c r="C10" i="44"/>
  <c r="C9" i="44"/>
  <c r="I1" i="44"/>
  <c r="I28" i="44" s="1"/>
  <c r="I55" i="44" s="1"/>
  <c r="I82" i="44" s="1"/>
  <c r="I109" i="44" s="1"/>
  <c r="M58" i="40" l="1"/>
  <c r="M47" i="40"/>
  <c r="M36" i="40"/>
  <c r="M25" i="40"/>
  <c r="D58" i="40" l="1"/>
  <c r="D47" i="40"/>
  <c r="D36" i="40"/>
  <c r="D25" i="40"/>
  <c r="D14" i="40"/>
  <c r="P56" i="40" l="1"/>
  <c r="P55" i="40"/>
  <c r="P54" i="40"/>
  <c r="P53" i="40"/>
  <c r="P52" i="40"/>
  <c r="P51" i="40"/>
  <c r="P45" i="40"/>
  <c r="P44" i="40"/>
  <c r="P43" i="40"/>
  <c r="P42" i="40"/>
  <c r="P41" i="40"/>
  <c r="P40" i="40"/>
  <c r="P34" i="40"/>
  <c r="P33" i="40"/>
  <c r="P32" i="40"/>
  <c r="P31" i="40"/>
  <c r="P30" i="40"/>
  <c r="P29" i="40"/>
  <c r="P23" i="40"/>
  <c r="P22" i="40"/>
  <c r="P21" i="40"/>
  <c r="P20" i="40"/>
  <c r="P19" i="40"/>
  <c r="P18" i="40"/>
  <c r="P58" i="40" l="1"/>
  <c r="K58" i="40"/>
  <c r="K49" i="40" s="1"/>
  <c r="P49" i="40" l="1"/>
  <c r="P50" i="40"/>
  <c r="F58" i="40"/>
  <c r="F47" i="40"/>
  <c r="F36" i="40"/>
  <c r="F25" i="40"/>
  <c r="F14" i="40"/>
  <c r="P14" i="40" l="1"/>
  <c r="P36" i="40"/>
  <c r="P25" i="40"/>
  <c r="P47" i="40"/>
  <c r="P61" i="40" l="1"/>
  <c r="P62" i="40" s="1"/>
  <c r="I57" i="43"/>
  <c r="I30" i="43"/>
  <c r="C122" i="43"/>
  <c r="C121" i="43"/>
  <c r="C120" i="43"/>
  <c r="C119" i="43"/>
  <c r="C118" i="43"/>
  <c r="C117" i="43"/>
  <c r="C95" i="43"/>
  <c r="C94" i="43"/>
  <c r="C93" i="43"/>
  <c r="C92" i="43"/>
  <c r="C91" i="43"/>
  <c r="C90" i="43"/>
  <c r="C68" i="43"/>
  <c r="C67" i="43"/>
  <c r="C66" i="43"/>
  <c r="C65" i="43"/>
  <c r="C64" i="43"/>
  <c r="C63" i="43"/>
  <c r="I84" i="43"/>
  <c r="I111" i="43" s="1"/>
  <c r="C41" i="43"/>
  <c r="C40" i="43"/>
  <c r="C39" i="43"/>
  <c r="C38" i="43"/>
  <c r="C37" i="43"/>
  <c r="C36" i="43"/>
  <c r="D30" i="43"/>
  <c r="D57" i="43" s="1"/>
  <c r="D84" i="43" s="1"/>
  <c r="D111" i="43" s="1"/>
  <c r="C14" i="43"/>
  <c r="C13" i="43"/>
  <c r="C12" i="43"/>
  <c r="C11" i="43"/>
  <c r="C10" i="43"/>
  <c r="C9" i="43"/>
  <c r="I1" i="43"/>
  <c r="I28" i="43" s="1"/>
  <c r="I55" i="43" s="1"/>
  <c r="I82" i="43" s="1"/>
  <c r="I109" i="43" s="1"/>
  <c r="C122" i="42"/>
  <c r="C121" i="42"/>
  <c r="C120" i="42"/>
  <c r="C119" i="42"/>
  <c r="C118" i="42"/>
  <c r="C117" i="42"/>
  <c r="C95" i="42"/>
  <c r="C94" i="42"/>
  <c r="C93" i="42"/>
  <c r="C92" i="42"/>
  <c r="C91" i="42"/>
  <c r="C90" i="42"/>
  <c r="C68" i="42"/>
  <c r="C67" i="42"/>
  <c r="C66" i="42"/>
  <c r="C65" i="42"/>
  <c r="C64" i="42"/>
  <c r="C63" i="42"/>
  <c r="C41" i="42"/>
  <c r="C40" i="42"/>
  <c r="C39" i="42"/>
  <c r="C38" i="42"/>
  <c r="C37" i="42"/>
  <c r="C36" i="42"/>
  <c r="I30" i="42"/>
  <c r="I57" i="42" s="1"/>
  <c r="I84" i="42" s="1"/>
  <c r="I111" i="42" s="1"/>
  <c r="D30" i="42"/>
  <c r="D57" i="42" s="1"/>
  <c r="D84" i="42" s="1"/>
  <c r="D111" i="42" s="1"/>
  <c r="C14" i="42"/>
  <c r="C13" i="42"/>
  <c r="C12" i="42"/>
  <c r="C11" i="42"/>
  <c r="C10" i="42"/>
  <c r="C9" i="42"/>
  <c r="I1" i="42"/>
  <c r="I28" i="42" s="1"/>
  <c r="I55" i="42" s="1"/>
  <c r="I82" i="42" s="1"/>
  <c r="I109" i="42" s="1"/>
  <c r="C122" i="41"/>
  <c r="C121" i="41"/>
  <c r="C120" i="41"/>
  <c r="C119" i="41"/>
  <c r="C118" i="41"/>
  <c r="C117" i="41"/>
  <c r="C95" i="41"/>
  <c r="C94" i="41"/>
  <c r="C93" i="41"/>
  <c r="C92" i="41"/>
  <c r="C91" i="41"/>
  <c r="C90" i="41"/>
  <c r="C68" i="41"/>
  <c r="C67" i="41"/>
  <c r="C66" i="41"/>
  <c r="C65" i="41"/>
  <c r="C64" i="41"/>
  <c r="C63" i="41"/>
  <c r="C41" i="41"/>
  <c r="C40" i="41"/>
  <c r="C39" i="41"/>
  <c r="C38" i="41"/>
  <c r="C37" i="41"/>
  <c r="C36" i="41"/>
  <c r="I30" i="41"/>
  <c r="I57" i="41" s="1"/>
  <c r="I84" i="41" s="1"/>
  <c r="I111" i="41" s="1"/>
  <c r="D30" i="41"/>
  <c r="D57" i="41" s="1"/>
  <c r="D84" i="41" s="1"/>
  <c r="D111" i="41" s="1"/>
  <c r="C14" i="41"/>
  <c r="C13" i="41"/>
  <c r="C12" i="41"/>
  <c r="C11" i="41"/>
  <c r="C10" i="41"/>
  <c r="C9" i="41"/>
  <c r="I1" i="41"/>
  <c r="I28" i="41" s="1"/>
  <c r="I55" i="41" s="1"/>
  <c r="I82" i="41" s="1"/>
  <c r="I109" i="41" s="1"/>
  <c r="E61" i="40" l="1"/>
  <c r="I61" i="40"/>
  <c r="I62" i="40" s="1"/>
  <c r="J61" i="40"/>
  <c r="J62" i="40" s="1"/>
  <c r="L61" i="40"/>
  <c r="L62" i="40" s="1"/>
  <c r="N61" i="40"/>
  <c r="N62" i="40" s="1"/>
  <c r="E62" i="40"/>
  <c r="D61" i="40" l="1"/>
  <c r="D62" i="40" s="1"/>
  <c r="F61" i="40" l="1"/>
  <c r="F62" i="40" s="1"/>
  <c r="O25" i="40"/>
  <c r="K25" i="40"/>
  <c r="O36" i="40"/>
  <c r="K36" i="40"/>
  <c r="K27" i="40" s="1"/>
  <c r="O47" i="40"/>
  <c r="P39" i="40"/>
  <c r="P27" i="40" l="1"/>
  <c r="P17" i="40"/>
  <c r="P38" i="40"/>
  <c r="P28" i="40"/>
  <c r="P16" i="40"/>
  <c r="M60" i="40"/>
  <c r="M61" i="40"/>
  <c r="M62" i="40" s="1"/>
  <c r="I1" i="39"/>
  <c r="I28" i="39" s="1"/>
  <c r="I55" i="39" s="1"/>
  <c r="I82" i="39" s="1"/>
  <c r="I109" i="39" s="1"/>
  <c r="I1" i="38"/>
  <c r="I28" i="38" s="1"/>
  <c r="I55" i="38" s="1"/>
  <c r="I82" i="38" s="1"/>
  <c r="I109" i="38" s="1"/>
  <c r="C56" i="40" l="1"/>
  <c r="C55" i="40"/>
  <c r="C54" i="40"/>
  <c r="C53" i="40"/>
  <c r="C52" i="40"/>
  <c r="C51" i="40"/>
  <c r="C50" i="40"/>
  <c r="C49" i="40"/>
  <c r="C45" i="40"/>
  <c r="C44" i="40"/>
  <c r="C43" i="40"/>
  <c r="C42" i="40"/>
  <c r="C41" i="40"/>
  <c r="C40" i="40"/>
  <c r="C39" i="40"/>
  <c r="C38" i="40"/>
  <c r="C32" i="40"/>
  <c r="C31" i="40"/>
  <c r="C30" i="40"/>
  <c r="C29" i="40"/>
  <c r="C28" i="40"/>
  <c r="C27" i="40"/>
  <c r="C23" i="40"/>
  <c r="C22" i="40"/>
  <c r="C21" i="40"/>
  <c r="C20" i="40"/>
  <c r="C19" i="40"/>
  <c r="C18" i="40"/>
  <c r="C17" i="40"/>
  <c r="C16" i="40"/>
  <c r="C12" i="40"/>
  <c r="C11" i="40"/>
  <c r="C10" i="40"/>
  <c r="C9" i="40"/>
  <c r="C8" i="40"/>
  <c r="C7" i="40"/>
  <c r="C6" i="40"/>
  <c r="C5" i="40"/>
  <c r="C4" i="40"/>
  <c r="C15" i="40" s="1"/>
  <c r="C26" i="40" s="1"/>
  <c r="C37" i="40" s="1"/>
  <c r="C48" i="40" s="1"/>
  <c r="F60" i="40"/>
  <c r="O58" i="40"/>
  <c r="O61" i="40" s="1"/>
  <c r="O62" i="40" s="1"/>
  <c r="K61" i="40"/>
  <c r="K62" i="40" s="1"/>
  <c r="D60" i="40"/>
  <c r="K60" i="40" l="1"/>
  <c r="I60" i="40"/>
  <c r="O60" i="40"/>
  <c r="C122" i="39"/>
  <c r="C121" i="39"/>
  <c r="C120" i="39"/>
  <c r="C119" i="39"/>
  <c r="C118" i="39"/>
  <c r="C117" i="39"/>
  <c r="C95" i="39"/>
  <c r="C94" i="39"/>
  <c r="C93" i="39"/>
  <c r="C92" i="39"/>
  <c r="C91" i="39"/>
  <c r="C90" i="39"/>
  <c r="C68" i="39"/>
  <c r="C67" i="39"/>
  <c r="C66" i="39"/>
  <c r="C65" i="39"/>
  <c r="C64" i="39"/>
  <c r="C63" i="39"/>
  <c r="C41" i="39"/>
  <c r="C40" i="39"/>
  <c r="C39" i="39"/>
  <c r="C38" i="39"/>
  <c r="C37" i="39"/>
  <c r="C36" i="39"/>
  <c r="C14" i="39"/>
  <c r="C13" i="39"/>
  <c r="C12" i="39"/>
  <c r="C11" i="39"/>
  <c r="C10" i="39"/>
  <c r="C9" i="39"/>
  <c r="C122" i="38"/>
  <c r="C121" i="38"/>
  <c r="C120" i="38"/>
  <c r="C119" i="38"/>
  <c r="C118" i="38"/>
  <c r="C117" i="38"/>
  <c r="C95" i="38"/>
  <c r="C94" i="38"/>
  <c r="C93" i="38"/>
  <c r="C92" i="38"/>
  <c r="C91" i="38"/>
  <c r="C90" i="38"/>
  <c r="C68" i="38"/>
  <c r="C67" i="38"/>
  <c r="C66" i="38"/>
  <c r="C65" i="38"/>
  <c r="C64" i="38"/>
  <c r="C63" i="38"/>
  <c r="C41" i="38"/>
  <c r="C40" i="38"/>
  <c r="C39" i="38"/>
  <c r="C38" i="38"/>
  <c r="C37" i="38"/>
  <c r="C36" i="38"/>
  <c r="C14" i="38"/>
  <c r="C13" i="38"/>
  <c r="C12" i="38"/>
  <c r="C11" i="38"/>
  <c r="C10" i="38"/>
  <c r="C9" i="38"/>
  <c r="I30" i="39" l="1"/>
  <c r="I57" i="39" s="1"/>
  <c r="I84" i="39" s="1"/>
  <c r="I111" i="39" s="1"/>
  <c r="D30" i="39"/>
  <c r="D57" i="39" s="1"/>
  <c r="D84" i="39" s="1"/>
  <c r="D111" i="39" s="1"/>
  <c r="I57" i="38"/>
  <c r="I84" i="38" s="1"/>
  <c r="I111" i="38" s="1"/>
  <c r="I30" i="38"/>
  <c r="D30" i="38"/>
  <c r="D57" i="38" s="1"/>
  <c r="D84" i="38" s="1"/>
  <c r="D111" i="38" s="1"/>
  <c r="I4" i="37" l="1"/>
  <c r="L16" i="37" l="1"/>
  <c r="K16" i="37"/>
  <c r="I16" i="37"/>
  <c r="G16" i="37"/>
  <c r="E16" i="37"/>
  <c r="D15" i="37"/>
  <c r="C15" i="37"/>
  <c r="L13" i="37"/>
  <c r="K13" i="37"/>
  <c r="I13" i="37"/>
  <c r="G13" i="37"/>
  <c r="E13" i="37"/>
  <c r="D12" i="37"/>
  <c r="C12" i="37"/>
  <c r="L10" i="37"/>
  <c r="K10" i="37"/>
  <c r="I10" i="37"/>
  <c r="G10" i="37"/>
  <c r="E10" i="37"/>
  <c r="D9" i="37"/>
  <c r="C9" i="37"/>
  <c r="L7" i="37"/>
  <c r="K7" i="37"/>
  <c r="I7" i="37"/>
  <c r="G7" i="37"/>
  <c r="E7" i="37"/>
  <c r="D6" i="37"/>
  <c r="C6" i="37"/>
  <c r="L4" i="37"/>
  <c r="K4" i="37"/>
  <c r="G4" i="37"/>
  <c r="E4" i="37"/>
  <c r="D3" i="37"/>
  <c r="C3" i="37"/>
  <c r="A3" i="37"/>
  <c r="A6" i="37" l="1"/>
  <c r="A9" i="37" s="1"/>
  <c r="A12" i="37" s="1"/>
  <c r="A15" i="3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1530-Šéfkuchař</author>
  </authors>
  <commentList>
    <comment ref="C18" authorId="0" shapeId="0" xr:uid="{E7F83C99-C001-48F3-934D-4F2B9CFB81C1}">
      <text>
        <r>
          <rPr>
            <b/>
            <sz val="25"/>
            <color indexed="81"/>
            <rFont val="Tahoma"/>
            <family val="2"/>
            <charset val="238"/>
          </rPr>
          <t xml:space="preserve">AEROSOL:   + CITRON !!!!!!!!!!!!!!!!!!!!!!!!!!!!
</t>
        </r>
      </text>
    </comment>
  </commentList>
</comments>
</file>

<file path=xl/sharedStrings.xml><?xml version="1.0" encoding="utf-8"?>
<sst xmlns="http://schemas.openxmlformats.org/spreadsheetml/2006/main" count="2341" uniqueCount="283">
  <si>
    <t>Pondělí:</t>
  </si>
  <si>
    <t>Úterý:</t>
  </si>
  <si>
    <t>Středa:</t>
  </si>
  <si>
    <t>Čtvrtek:</t>
  </si>
  <si>
    <t>Pátek:</t>
  </si>
  <si>
    <t>celkem</t>
  </si>
  <si>
    <t>ÚTERÝ</t>
  </si>
  <si>
    <t>ČTVRTEK</t>
  </si>
  <si>
    <t>PÁTEK</t>
  </si>
  <si>
    <t>součty</t>
  </si>
  <si>
    <t>Vývozy</t>
  </si>
  <si>
    <t xml:space="preserve">Datum: </t>
  </si>
  <si>
    <t xml:space="preserve">Dodavatel - předávající:        </t>
  </si>
  <si>
    <t>Eurest ČM Cement Radotín</t>
  </si>
  <si>
    <t>Telefon:</t>
  </si>
  <si>
    <t>Odběratel - přejímající:</t>
  </si>
  <si>
    <t xml:space="preserve">          název výrobku</t>
  </si>
  <si>
    <t xml:space="preserve">jednotka </t>
  </si>
  <si>
    <t>počet</t>
  </si>
  <si>
    <t xml:space="preserve">            cena</t>
  </si>
  <si>
    <t xml:space="preserve">hmotnost porce </t>
  </si>
  <si>
    <t>hodina</t>
  </si>
  <si>
    <t xml:space="preserve">           teplota</t>
  </si>
  <si>
    <t>množství</t>
  </si>
  <si>
    <t>á</t>
  </si>
  <si>
    <t>ks na porci</t>
  </si>
  <si>
    <t>spotřeby</t>
  </si>
  <si>
    <t>před</t>
  </si>
  <si>
    <t xml:space="preserve">při </t>
  </si>
  <si>
    <t>expedicí</t>
  </si>
  <si>
    <t>převzetí</t>
  </si>
  <si>
    <t>porce</t>
  </si>
  <si>
    <t xml:space="preserve">Cena celkem                                                                                                                                                                             </t>
  </si>
  <si>
    <t>Počet přepravních nádob:</t>
  </si>
  <si>
    <t>DODANÉ</t>
  </si>
  <si>
    <t>VRÁCENÉ:</t>
  </si>
  <si>
    <t>Převzal:</t>
  </si>
  <si>
    <t xml:space="preserve">         Kontroloval:</t>
  </si>
  <si>
    <t>Doba uvaření:</t>
  </si>
  <si>
    <t>čas-hod.</t>
  </si>
  <si>
    <t xml:space="preserve">dne  </t>
  </si>
  <si>
    <t xml:space="preserve">DODACÍ LIST hotových pokrmů                                                      </t>
  </si>
  <si>
    <t>Günther Michael</t>
  </si>
  <si>
    <t>257 002 189, 773 562 055</t>
  </si>
  <si>
    <t>Spotřebujte do 6 hodin od uvaření !</t>
  </si>
  <si>
    <t>1.</t>
  </si>
  <si>
    <t>2.</t>
  </si>
  <si>
    <t>3.</t>
  </si>
  <si>
    <t>Alergeny:</t>
  </si>
  <si>
    <t>1 - Číslo receptrury + označení souboru                                               5 - Cena za jednotku množství – bez DPH
   - RTP – receptury teplých pokrmů RSP,RZS,RŠS,DS,ZMN,CT            6 - Cena celkem – bez DPH
   - RLE – receptní lístek Eurest                                                           7 - Upřesňující údaje
2 - Název pokrmu – přesně dke znění receptury                                    8 - Hodina spotřeby (spotřebujte do…)
3 - Jednotka množství – porce, kg, ks                                                  9, 10 - Naměřené teploty v °C
4 - Počet – porcí, kg, ks     
Zákazník se zavazuje, že bude s dodanými pokrmy zacházet tak, aby nedošlo k porušení teplotního řetězce při přepravě a výdeji, dle platné legislativy. Při manipulaci s pokrmy zabrání sekundární mikrobiální kontaminaci a tím zajistí zdravotní nezávadnost dodaných pokrmů.   Teplé pokrmy se uchovávají při teplotě min. +60°C. Studené pokrmy se uchovávají při teplotě max. +8°C. Chlazené pokrmy se uchovávají při teplotě max. +4°C.</t>
  </si>
  <si>
    <t xml:space="preserve"> </t>
  </si>
  <si>
    <t>PONDĚLÍ</t>
  </si>
  <si>
    <t>STŘEDA</t>
  </si>
  <si>
    <t>100g</t>
  </si>
  <si>
    <t>350g</t>
  </si>
  <si>
    <t>120g</t>
  </si>
  <si>
    <r>
      <t>CENY NABÍZENÝCH JÍDEL ZE ZÁVODU ČMC RADOTÍN</t>
    </r>
    <r>
      <rPr>
        <sz val="20"/>
        <color rgb="FFFF0000"/>
        <rFont val="Arial"/>
        <family val="2"/>
        <charset val="238"/>
      </rPr>
      <t xml:space="preserve"> (ZR.1530)</t>
    </r>
  </si>
  <si>
    <t>Datum</t>
  </si>
  <si>
    <t>Den</t>
  </si>
  <si>
    <t>POLÉVKA 1</t>
  </si>
  <si>
    <t>POLÉVKA 2</t>
  </si>
  <si>
    <t>JÍDLO č.1</t>
  </si>
  <si>
    <t>JÍDLO č.2</t>
  </si>
  <si>
    <t>JÍDLO č.3</t>
  </si>
  <si>
    <t>BEZMASÉ č.4</t>
  </si>
  <si>
    <t>MINUTKA / VÝBĚR</t>
  </si>
  <si>
    <t>150g</t>
  </si>
  <si>
    <r>
      <rPr>
        <b/>
        <sz val="12"/>
        <color rgb="FFFF0000"/>
        <rFont val="Arial"/>
        <family val="2"/>
        <charset val="238"/>
      </rPr>
      <t>POZOR PROSÍM:</t>
    </r>
    <r>
      <rPr>
        <sz val="12"/>
        <rFont val="Arial"/>
        <family val="2"/>
        <charset val="238"/>
      </rPr>
      <t xml:space="preserve"> Ceny jsou z kalkulačního receptního lístku, nicméně aktuální</t>
    </r>
    <r>
      <rPr>
        <b/>
        <sz val="12"/>
        <rFont val="Arial"/>
        <family val="2"/>
        <charset val="238"/>
      </rPr>
      <t xml:space="preserve"> jsou podle posledních cen dodavatelů</t>
    </r>
    <r>
      <rPr>
        <sz val="12"/>
        <rFont val="Arial"/>
        <family val="2"/>
        <charset val="238"/>
      </rPr>
      <t xml:space="preserve">. Ceny například </t>
    </r>
    <r>
      <rPr>
        <b/>
        <sz val="12"/>
        <rFont val="Arial"/>
        <family val="2"/>
        <charset val="238"/>
      </rPr>
      <t>zeleniny, mlékárenských výrobků, mraženého zboží a příloh</t>
    </r>
    <r>
      <rPr>
        <sz val="12"/>
        <rFont val="Arial"/>
        <family val="2"/>
        <charset val="238"/>
      </rPr>
      <t xml:space="preserve"> se mohou lišit.   </t>
    </r>
    <r>
      <rPr>
        <b/>
        <sz val="12"/>
        <rFont val="Arial"/>
        <family val="2"/>
        <charset val="238"/>
      </rPr>
      <t>Berte prosím v potaz to, že takové cenové výkivy mohou ovlivnit výslednou cenu pokrmu o několik halířů, ale i korun.</t>
    </r>
  </si>
  <si>
    <t>denně jídel:</t>
  </si>
  <si>
    <t>4.</t>
  </si>
  <si>
    <t>257 002 187, 257 002 189, 773 562 055</t>
  </si>
  <si>
    <t xml:space="preserve">EYELEVEL - JENEČ </t>
  </si>
  <si>
    <t>731 438 517, 776 107 716</t>
  </si>
  <si>
    <t>J1  120g</t>
  </si>
  <si>
    <t>J2  120g</t>
  </si>
  <si>
    <t>BEZM. 350-400g</t>
  </si>
  <si>
    <t>MINUTKA  150g</t>
  </si>
  <si>
    <t>KLOKOČKA AUTOSALON - ŘEPY</t>
  </si>
  <si>
    <t>EYELEVEL JENEČ</t>
  </si>
  <si>
    <t>KLOKOČKA ŘEPY</t>
  </si>
  <si>
    <t>J1  150g</t>
  </si>
  <si>
    <t>J2  150g</t>
  </si>
  <si>
    <t>VALEO</t>
  </si>
  <si>
    <t>RADOTÍN</t>
  </si>
  <si>
    <t>HLAVNÍ JÍDLO 1</t>
  </si>
  <si>
    <t>BEZMASÉ J.</t>
  </si>
  <si>
    <t>HLAVNÍ JÍDLO 2</t>
  </si>
  <si>
    <t>MINUTKOVÉ</t>
  </si>
  <si>
    <t>SLEVÁRNA SAINT GOBAIN - BEROUN</t>
  </si>
  <si>
    <t>VALEO - ŽEBRÁK</t>
  </si>
  <si>
    <t>110g</t>
  </si>
  <si>
    <t>PETRKLÍČ PŘESNÍDÁVKY A SVAČINY</t>
  </si>
  <si>
    <t>POLÉVKA</t>
  </si>
  <si>
    <t>HLAVNÍ JÍDLO</t>
  </si>
  <si>
    <r>
      <t xml:space="preserve">V případě jakýchkoliv dotazů, neváhejte kontaktovat: </t>
    </r>
    <r>
      <rPr>
        <b/>
        <i/>
        <sz val="10"/>
        <rFont val="Tahoma"/>
        <family val="2"/>
        <charset val="238"/>
      </rPr>
      <t>Růžena Pejdlová</t>
    </r>
    <r>
      <rPr>
        <i/>
        <sz val="10"/>
        <rFont val="Tahoma"/>
        <family val="2"/>
        <charset val="238"/>
      </rPr>
      <t xml:space="preserve"> - vedoucí závodu,  tel: </t>
    </r>
    <r>
      <rPr>
        <b/>
        <i/>
        <sz val="10"/>
        <rFont val="Tahoma"/>
        <family val="2"/>
        <charset val="238"/>
      </rPr>
      <t>731 438 271</t>
    </r>
  </si>
  <si>
    <t>Změna v jídelním lístku vyhrazena</t>
  </si>
  <si>
    <t>DOPOLEDNÍ SVAČINKA</t>
  </si>
  <si>
    <t>JÍDELNA  MŠ  PETRKLÍČ</t>
  </si>
  <si>
    <t>ODPOLEDNÍ SVAČINKA</t>
  </si>
  <si>
    <t>ODPOLEDNÍ SVAČINKA (11:00)</t>
  </si>
  <si>
    <t>DOPOLEDNÍ SVAČINKA (11:00 PONDĚLÍ)</t>
  </si>
  <si>
    <t>DOPOLEDNÍ SVAČINKA (11:00 ÚTERÝ)</t>
  </si>
  <si>
    <t>DOPOLEDNÍ SVAČINKA (11:00 STŘEDA)</t>
  </si>
  <si>
    <t>DOPOLEDNÍ SVAČINKA (11:00 ČTVRTEK)</t>
  </si>
  <si>
    <t>DOPOLEDNÍ SVAČINKA (8:00 RÁNO !!!)</t>
  </si>
  <si>
    <t>MŠ PETRKLÍČ + ZŠ PETRKLÍČ</t>
  </si>
  <si>
    <t>ZŠ BROUČCI</t>
  </si>
  <si>
    <t>ODPOL. SVAČI.</t>
  </si>
  <si>
    <t>RANNÍ SVAČI.</t>
  </si>
  <si>
    <t>PORCE</t>
  </si>
  <si>
    <t>POZNÁMKY</t>
  </si>
  <si>
    <t>Polévka</t>
  </si>
  <si>
    <t>Hlavní jídlo</t>
  </si>
  <si>
    <t>PEČOVAT.</t>
  </si>
  <si>
    <t>1a,3,7</t>
  </si>
  <si>
    <t>1a,1c,1d,7</t>
  </si>
  <si>
    <t>AEROSOL</t>
  </si>
  <si>
    <t>PETRKLÍČ</t>
  </si>
  <si>
    <t>PEČOVATELÁK PERSONÁL</t>
  </si>
  <si>
    <t>Příznaky</t>
  </si>
  <si>
    <t xml:space="preserve">text není jídlo </t>
  </si>
  <si>
    <t>***</t>
  </si>
  <si>
    <t>„Vysvětlivky“</t>
  </si>
  <si>
    <t>Ref kód nepočítat</t>
  </si>
  <si>
    <t>x</t>
  </si>
  <si>
    <t>POL1</t>
  </si>
  <si>
    <t>HL1</t>
  </si>
  <si>
    <t>HL2</t>
  </si>
  <si>
    <t>HL3</t>
  </si>
  <si>
    <t>HL4</t>
  </si>
  <si>
    <t>AEROSOL SERVICES</t>
  </si>
  <si>
    <t>STUDENÁ JÍDLA AEROSOL</t>
  </si>
  <si>
    <t>Hovězí s vaječnou sedlinou</t>
  </si>
  <si>
    <t>Slepičí s nudlemi</t>
  </si>
  <si>
    <t>Hnědá s krupicí</t>
  </si>
  <si>
    <t>Zeleninová se strouháním</t>
  </si>
  <si>
    <t>1a, 3, 7, 9, 12</t>
  </si>
  <si>
    <t>9,1a,3</t>
  </si>
  <si>
    <t>9,1a,7,6,3</t>
  </si>
  <si>
    <t>9,1a,3,6,7,12</t>
  </si>
  <si>
    <t>Hovězí vařené zadní, koprová omáčka, houskové knedlíky (hovězí maso, mléko, smetana, kopr, cukr, sůl, ocet, mouka, máslo)</t>
  </si>
  <si>
    <t>Plněné bramborové knedlíky uzeným masem, dušené zelí, cibulka (uzené, brambory, vejce, mouka, krupice, zelí, cukr, cibule, sůl, olej)</t>
  </si>
  <si>
    <t>1a,3,7,6,10</t>
  </si>
  <si>
    <t>1a, 9, 10</t>
  </si>
  <si>
    <t>Francouzské brambory, okurka (brambory, uzené, vejce, mléko, smetana, pepř, sůl, cibule)</t>
  </si>
  <si>
    <t>1a, 3, 7, 10</t>
  </si>
  <si>
    <t>Fazolová směs s rajčaty a bramborami, vařené vejce, chléb (fazole bílé, fazole tmavé, paprika, rajčata, brambory, česnek, protlak, koření, pepř, sůl)</t>
  </si>
  <si>
    <t>1a,3,10,12,1b</t>
  </si>
  <si>
    <t>Minutka - Na objednávku</t>
  </si>
  <si>
    <t>1a, 6, 7</t>
  </si>
  <si>
    <t>Ovocný jogurt, piškoty</t>
  </si>
  <si>
    <t>3,7,1a,1b</t>
  </si>
  <si>
    <t>7,1a,10</t>
  </si>
  <si>
    <t>Chléb, máslo, strouhaný sýr, ředkvičky</t>
  </si>
  <si>
    <t>1a,7</t>
  </si>
  <si>
    <t>1,7</t>
  </si>
  <si>
    <t>1a,1b,7</t>
  </si>
  <si>
    <t>3. svačinky</t>
  </si>
  <si>
    <t>STUDENÉ JÍDLO</t>
  </si>
  <si>
    <t>STUDENÉ JÍDLO (ZEL. TALÍŘ) DLE DENNÍ NABÍDKY J.L.</t>
  </si>
  <si>
    <t>Smažený květák, vařené brambory, tatarská omáčka (květák, melanž, mléko, sůl, mouka, olej, tatarka)</t>
  </si>
  <si>
    <t>1a,3,7,10,12</t>
  </si>
  <si>
    <t>CENY:</t>
  </si>
  <si>
    <t>Masová pomazánka, chléb, zelenina</t>
  </si>
  <si>
    <t>VALEO POZNÁMKY</t>
  </si>
  <si>
    <t>1.VAR</t>
  </si>
  <si>
    <t>340g  Zeleninový talíř s tuňákem a vejcem</t>
  </si>
  <si>
    <t>340g  Studený salát s pečenou slaninou a sýrem roquefortového typu</t>
  </si>
  <si>
    <t>4,9,3</t>
  </si>
  <si>
    <t>9,7,12</t>
  </si>
  <si>
    <t>7,9,12</t>
  </si>
  <si>
    <t>1a,3,7,6</t>
  </si>
  <si>
    <t>340g Zeleninový talíř s hermelínem a brusinkami</t>
  </si>
  <si>
    <t>345g Zeleninový talíř, pečené kuřecí kousky</t>
  </si>
  <si>
    <t>335g Zeleninový talíř trhané vepřové maso</t>
  </si>
  <si>
    <t>Richard Maršál</t>
  </si>
  <si>
    <t>15615</t>
  </si>
  <si>
    <t>9960, 9992</t>
  </si>
  <si>
    <t>10945, 10143, 10007</t>
  </si>
  <si>
    <t>9954, 9867</t>
  </si>
  <si>
    <t>9911, 10006, 9958</t>
  </si>
  <si>
    <t>8985</t>
  </si>
  <si>
    <t>8981</t>
  </si>
  <si>
    <t>37562</t>
  </si>
  <si>
    <t>9008</t>
  </si>
  <si>
    <t>9904, 10101, 9867</t>
  </si>
  <si>
    <t>41420, 10019, 10017</t>
  </si>
  <si>
    <t>GS5 kody:</t>
  </si>
  <si>
    <t>10020,15609, 10017</t>
  </si>
  <si>
    <t>3, 7, 10</t>
  </si>
  <si>
    <t>Brokolicový krém</t>
  </si>
  <si>
    <t>1a,7,9</t>
  </si>
  <si>
    <t>9039</t>
  </si>
  <si>
    <t>1a,9</t>
  </si>
  <si>
    <t>PEČENÝ TUŇÁK NA MÁSLE S BYLINKAMI, BRAMBORY S MÁSLEM A PAŽITKOU, CITRON</t>
  </si>
  <si>
    <t>43881, 10013, 11853</t>
  </si>
  <si>
    <t>4,7,12</t>
  </si>
  <si>
    <t>Budapešťská pomazánka, houska, jablko</t>
  </si>
  <si>
    <t>Sladký loupák, pudinkovo-tvarohový dezert s ovocem</t>
  </si>
  <si>
    <t>1a,6,9,7</t>
  </si>
  <si>
    <t>1a,3,6,7</t>
  </si>
  <si>
    <t>Žemlovka s jablky a tvarohem  (veka, vejce, mléko, cukr, jablka, tvaroh tučný, skořice, vanilka, rozinky)</t>
  </si>
  <si>
    <t>1a, 3, 7, 12</t>
  </si>
  <si>
    <t>10419</t>
  </si>
  <si>
    <t>15402, 10019, 11853</t>
  </si>
  <si>
    <t>Kapustová s paprikou a bramborami</t>
  </si>
  <si>
    <t>9029</t>
  </si>
  <si>
    <t>Hrachová s uzeninou</t>
  </si>
  <si>
    <t>1a,6,9</t>
  </si>
  <si>
    <t>11929</t>
  </si>
  <si>
    <t>Balkánský džuveč ze sojovým masem, paprikami a rajčaty, sypaný sýrem balkánského typu</t>
  </si>
  <si>
    <t>7,9,10,6</t>
  </si>
  <si>
    <t>36898</t>
  </si>
  <si>
    <t>Rohlík s rybičkovou pomazánkou, rajčátko</t>
  </si>
  <si>
    <t>1a,6,7,4,10</t>
  </si>
  <si>
    <t>Vydání:</t>
  </si>
  <si>
    <t>07</t>
  </si>
  <si>
    <t>Platnost od:  01.03.2024</t>
  </si>
  <si>
    <t>PŘÍRUČKA HACCP</t>
  </si>
  <si>
    <t>Příloa č:  P 06</t>
  </si>
  <si>
    <t>druh/typ výrobku</t>
  </si>
  <si>
    <t>Vícezrnný chléb, medové máslo, ovoce</t>
  </si>
  <si>
    <t>Houska raženka, sýrová pomazánka s kapií</t>
  </si>
  <si>
    <t>Pomazánkové máslo s rohlíkem, strouhaným sýrem a zeleninou</t>
  </si>
  <si>
    <t>Jablkový závin, kakao (Granko)</t>
  </si>
  <si>
    <t>aerosol poznámky</t>
  </si>
  <si>
    <t>Vepřový kotlet se šunkou, pečenou cibulí a smetanou, smažené bramborové hranolky</t>
  </si>
  <si>
    <t>1a,7,6</t>
  </si>
  <si>
    <t>12114, 10020</t>
  </si>
  <si>
    <t>Zelná bílá se slaninou a bramborami</t>
  </si>
  <si>
    <t>1a,10,9,7</t>
  </si>
  <si>
    <t>9006</t>
  </si>
  <si>
    <t>Gulášová polévka s bramborem</t>
  </si>
  <si>
    <t>37662, 15360</t>
  </si>
  <si>
    <t>Pikantní těstoviny linquine se zeleninou feferonkami, sypané parmezánem (ploché špagety, zelenina, česnek, chilli, bylinky, sůl, vejce a parmezán)</t>
  </si>
  <si>
    <t>44049</t>
  </si>
  <si>
    <t>Smažený vepřový řízek, vařené brambory s máslem, citron (vepřové maso - pečeně, mouka, vejce, mléko, brambory, pažitka)</t>
  </si>
  <si>
    <t>Smažený hermelín, smažené hranolky, tatarská omáčka</t>
  </si>
  <si>
    <t>aerosol</t>
  </si>
  <si>
    <t>Pečená sekaná, bramborová kaše, okurka (mleté maso, cibule, uzená slanina, máčená žemle, česnek, majoránka)</t>
  </si>
  <si>
    <t>Kuřecí steak zapečený se šunkou, broskví a sýrem, smažené krokety (kuřecí prsa, broskve, sýr, šunka, sůl, pepř, mouka )</t>
  </si>
  <si>
    <t>Anglická vepřová játra, americké brambory, tatarská omáčka (játra, sůl, pepř, worčestr, mouka, cibule)</t>
  </si>
  <si>
    <t>1a, 6, 3, 10</t>
  </si>
  <si>
    <t>22374, 11399, 10017</t>
  </si>
  <si>
    <t>Vepřový steak, dušená ružičková kapusta, pečené americké brambory (vepřové, sůl, pepř, olej, cibule, r.kapusta, česnek, slanina, mouka)</t>
  </si>
  <si>
    <t>1a, 12</t>
  </si>
  <si>
    <t>33396, 22399, 10010</t>
  </si>
  <si>
    <t>ZABIJAČKOVÉ ÚTERÝ</t>
  </si>
  <si>
    <t>ZABIJAČKOVÁ STŘEDA</t>
  </si>
  <si>
    <r>
      <t xml:space="preserve">Českomoravský cement - Radotín  - </t>
    </r>
    <r>
      <rPr>
        <b/>
        <i/>
        <sz val="16"/>
        <color rgb="FFFF0000"/>
        <rFont val="Arial"/>
        <family val="2"/>
        <charset val="238"/>
      </rPr>
      <t>13.Týden 2025</t>
    </r>
    <r>
      <rPr>
        <b/>
        <i/>
        <sz val="16"/>
        <rFont val="Arial"/>
        <family val="2"/>
        <charset val="238"/>
      </rPr>
      <t xml:space="preserve">      "ČESKÉ ZABÍJAČKOVÉ HODY"</t>
    </r>
  </si>
  <si>
    <t>Hovězí karbanátek s kapustou a slaninou, bramborová kaše s máslem, okurka</t>
  </si>
  <si>
    <t>1a,3,6,10</t>
  </si>
  <si>
    <t>1C,9</t>
  </si>
  <si>
    <t>OVAROVÁ VEPŘOVÁ PLEC, ČERSTVÝ CHLÉB, KŘEN, HOŘČICE, STERILOVANÉ FEFERONY</t>
  </si>
  <si>
    <t>JITRNICOVÝ PREJT nebo JELÍTKOVÝ TMAVÝ PREJT, VAŘENÉ BRAMBORY, ZELNÝ SALÁT S JARNÍ CIBULKOU</t>
  </si>
  <si>
    <t>1A,3,6,7</t>
  </si>
  <si>
    <t>1A,1B,1C,10,12</t>
  </si>
  <si>
    <t>1A,1C,10,7</t>
  </si>
  <si>
    <t>1A,1C,10,6</t>
  </si>
  <si>
    <r>
      <t xml:space="preserve">JITRNICE </t>
    </r>
    <r>
      <rPr>
        <sz val="10"/>
        <color theme="1"/>
        <rFont val="Arial"/>
        <family val="2"/>
      </rPr>
      <t xml:space="preserve">nebo </t>
    </r>
    <r>
      <rPr>
        <b/>
        <sz val="10"/>
        <color rgb="FF7030A0"/>
        <rFont val="Arial"/>
        <family val="2"/>
      </rPr>
      <t>JELÍTKO, VAŘENÉ BRAMBORY, SALÁT Z KYSANÉHO ZELÍ S CIBULÍ</t>
    </r>
  </si>
  <si>
    <r>
      <t xml:space="preserve">TRADIČNÍ ZABÍJAČKOVÝ GULÁŠ ZDOBENÝ CIBULÍ </t>
    </r>
    <r>
      <rPr>
        <sz val="10"/>
        <color theme="1"/>
        <rFont val="Arial"/>
        <family val="2"/>
      </rPr>
      <t>(VEPŘOVÁ PLEC, VEPŘOVÝ BOK, VEPŘOVÉ BROBY)</t>
    </r>
    <r>
      <rPr>
        <b/>
        <sz val="10"/>
        <color rgb="FF7030A0"/>
        <rFont val="Arial"/>
        <family val="2"/>
      </rPr>
      <t>, HOUSKOVÉ KNEDLÍKY</t>
    </r>
  </si>
  <si>
    <t>ZABIJAČKA</t>
  </si>
  <si>
    <t>ŠKOLKA !!!</t>
  </si>
  <si>
    <t>JEN MŠ !</t>
  </si>
  <si>
    <t>1A,7</t>
  </si>
  <si>
    <t>mš!!!</t>
  </si>
  <si>
    <t>s jogu. Tatar.</t>
  </si>
  <si>
    <t>1a,3,6,7,10</t>
  </si>
  <si>
    <t>Pečená kuřecí prsa na bylinkách, pečené brambory, omáčka z rajčat</t>
  </si>
  <si>
    <t>ZABÍJAČKOVÁ POLÉVKA S KROUPAMI</t>
  </si>
  <si>
    <t>11862</t>
  </si>
  <si>
    <t>15822, 10101, 9867</t>
  </si>
  <si>
    <t>33849, 10019, 40820</t>
  </si>
  <si>
    <t>34167, 9002, 46340</t>
  </si>
  <si>
    <t>44040, 10007, 44039, 37976, 42213</t>
  </si>
  <si>
    <t>33821, 10019, 40820</t>
  </si>
  <si>
    <t>VÝVOZY JITRNICE !!!</t>
  </si>
  <si>
    <t>VÝVOZY JITRNICOVÝ</t>
  </si>
  <si>
    <t>HL5</t>
  </si>
  <si>
    <t>Hovězí vařené zadní, koprová omáčka, houskové knedlíky</t>
  </si>
  <si>
    <t>Smažený květák, vařené brambory, "jogurtarská" omáčka</t>
  </si>
  <si>
    <t>Žemlovka s jablky a tvarohem s rozinkami</t>
  </si>
  <si>
    <t>Plněné bramborové knedlíky uzeným masem, dušené zelí, cibulka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</si>
</sst>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[$-405]General"/>
    <numFmt numFmtId="165" formatCode="0.000"/>
    <numFmt numFmtId="166" formatCode="#,##0.00\ &quot;Kč&quot;"/>
    <numFmt numFmtId="167" formatCode="dddd"/>
  </numFmts>
  <fonts count="18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sz val="8"/>
      <name val="Arial"/>
      <family val="2"/>
      <charset val="238"/>
    </font>
    <font>
      <b/>
      <i/>
      <sz val="26"/>
      <color indexed="10"/>
      <name val="Calibri"/>
      <family val="2"/>
      <charset val="238"/>
    </font>
    <font>
      <b/>
      <sz val="16"/>
      <color indexed="1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sz val="11"/>
      <name val="Arial"/>
      <family val="2"/>
      <charset val="238"/>
    </font>
    <font>
      <sz val="10"/>
      <name val="Arial CE"/>
      <family val="2"/>
      <charset val="238"/>
    </font>
    <font>
      <b/>
      <i/>
      <sz val="14"/>
      <name val="Calibri"/>
      <family val="2"/>
      <charset val="238"/>
    </font>
    <font>
      <b/>
      <sz val="16"/>
      <name val="Calibri"/>
      <family val="2"/>
      <charset val="238"/>
    </font>
    <font>
      <b/>
      <sz val="10"/>
      <name val="Arial"/>
      <family val="2"/>
      <charset val="238"/>
    </font>
    <font>
      <b/>
      <sz val="7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b/>
      <sz val="20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3"/>
      <name val="Calibri"/>
      <family val="2"/>
      <charset val="238"/>
    </font>
    <font>
      <sz val="13"/>
      <name val="Calibri"/>
      <family val="2"/>
      <charset val="238"/>
    </font>
    <font>
      <sz val="7"/>
      <name val="Tahoma"/>
      <family val="2"/>
      <charset val="238"/>
    </font>
    <font>
      <sz val="10"/>
      <color theme="1"/>
      <name val="Arial1"/>
      <charset val="238"/>
    </font>
    <font>
      <sz val="11"/>
      <color theme="1"/>
      <name val="Calibri"/>
      <family val="2"/>
      <charset val="238"/>
      <scheme val="minor"/>
    </font>
    <font>
      <b/>
      <sz val="16"/>
      <color indexed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6"/>
      <name val="Arial Narrow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6"/>
      <color rgb="FF00B0F0"/>
      <name val="Arial"/>
      <family val="2"/>
      <charset val="238"/>
    </font>
    <font>
      <sz val="9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 Narrow"/>
      <family val="2"/>
      <charset val="238"/>
    </font>
    <font>
      <b/>
      <i/>
      <sz val="16"/>
      <color rgb="FFFF0000"/>
      <name val="Arial"/>
      <family val="2"/>
      <charset val="238"/>
    </font>
    <font>
      <b/>
      <sz val="9"/>
      <name val="Arial Narrow"/>
      <family val="2"/>
      <charset val="238"/>
    </font>
    <font>
      <b/>
      <sz val="14"/>
      <name val="Arial CE"/>
      <charset val="238"/>
    </font>
    <font>
      <b/>
      <i/>
      <sz val="9"/>
      <color rgb="FFFF0000"/>
      <name val="Arial CE"/>
      <charset val="238"/>
    </font>
    <font>
      <sz val="7.5"/>
      <color rgb="FFFF0000"/>
      <name val="Arial CE"/>
      <charset val="238"/>
    </font>
    <font>
      <b/>
      <sz val="20"/>
      <color rgb="FFFF0000"/>
      <name val="Arial"/>
      <family val="2"/>
      <charset val="238"/>
    </font>
    <font>
      <sz val="20"/>
      <color rgb="FFFF0000"/>
      <name val="Arial"/>
      <family val="2"/>
      <charset val="238"/>
    </font>
    <font>
      <b/>
      <i/>
      <sz val="9"/>
      <color theme="3"/>
      <name val="Arial Narrow"/>
      <family val="2"/>
      <charset val="238"/>
    </font>
    <font>
      <i/>
      <sz val="9"/>
      <color theme="3"/>
      <name val="Arial Narrow"/>
      <family val="2"/>
      <charset val="238"/>
    </font>
    <font>
      <b/>
      <sz val="9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7.5"/>
      <color theme="1"/>
      <name val="Arial Narrow"/>
      <family val="2"/>
      <charset val="238"/>
    </font>
    <font>
      <b/>
      <i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4"/>
      <color rgb="FFFF0000"/>
      <name val="Arial CE"/>
      <charset val="238"/>
    </font>
    <font>
      <b/>
      <sz val="9"/>
      <color rgb="FFFF0000"/>
      <name val="Calibri"/>
      <family val="2"/>
      <charset val="238"/>
    </font>
    <font>
      <b/>
      <sz val="12"/>
      <name val="Arial CE"/>
      <charset val="238"/>
    </font>
    <font>
      <b/>
      <sz val="14"/>
      <color theme="0"/>
      <name val="Arial CE"/>
      <charset val="238"/>
    </font>
    <font>
      <b/>
      <sz val="12"/>
      <color theme="0"/>
      <name val="Arial CE"/>
      <charset val="238"/>
    </font>
    <font>
      <b/>
      <i/>
      <sz val="12"/>
      <color rgb="FFFF0000"/>
      <name val="Arial CE"/>
      <charset val="238"/>
    </font>
    <font>
      <b/>
      <sz val="15"/>
      <name val="Calibri"/>
      <family val="2"/>
      <charset val="238"/>
    </font>
    <font>
      <b/>
      <sz val="18"/>
      <color rgb="FFFF0000"/>
      <name val="Calibri"/>
      <family val="2"/>
      <charset val="238"/>
    </font>
    <font>
      <b/>
      <sz val="8"/>
      <color rgb="FFFF0000"/>
      <name val="Arial CE"/>
      <charset val="238"/>
    </font>
    <font>
      <b/>
      <sz val="8"/>
      <name val="Calibri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11"/>
      <name val="Times New Roman CE"/>
      <family val="1"/>
      <charset val="238"/>
    </font>
    <font>
      <b/>
      <i/>
      <u/>
      <sz val="12"/>
      <name val="Arial Narrow"/>
      <family val="2"/>
      <charset val="238"/>
    </font>
    <font>
      <b/>
      <sz val="16"/>
      <color rgb="FFFF0000"/>
      <name val="Arial"/>
      <family val="2"/>
      <charset val="238"/>
    </font>
    <font>
      <b/>
      <sz val="16"/>
      <name val="Arial CE"/>
      <charset val="238"/>
    </font>
    <font>
      <b/>
      <sz val="7"/>
      <name val="Arial CE"/>
      <charset val="238"/>
    </font>
    <font>
      <sz val="14"/>
      <name val="Arial CE"/>
      <charset val="238"/>
    </font>
    <font>
      <i/>
      <sz val="10"/>
      <name val="Tahoma"/>
      <family val="2"/>
      <charset val="238"/>
    </font>
    <font>
      <b/>
      <i/>
      <sz val="10"/>
      <name val="Tahoma"/>
      <family val="2"/>
      <charset val="238"/>
    </font>
    <font>
      <b/>
      <sz val="7"/>
      <name val="Arial Narrow"/>
      <family val="2"/>
      <charset val="238"/>
    </font>
    <font>
      <sz val="10"/>
      <color theme="3" tint="0.39997558519241921"/>
      <name val="Tahoma"/>
      <family val="2"/>
      <charset val="238"/>
    </font>
    <font>
      <sz val="9"/>
      <name val="Arial CE"/>
      <charset val="238"/>
    </font>
    <font>
      <b/>
      <i/>
      <u/>
      <sz val="9"/>
      <color theme="8" tint="-0.499984740745262"/>
      <name val="Arial CE"/>
      <charset val="238"/>
    </font>
    <font>
      <b/>
      <i/>
      <sz val="7"/>
      <name val="Arial Narrow"/>
      <family val="2"/>
      <charset val="238"/>
    </font>
    <font>
      <b/>
      <i/>
      <sz val="9"/>
      <name val="Arial CE"/>
      <charset val="238"/>
    </font>
    <font>
      <b/>
      <i/>
      <sz val="25"/>
      <color theme="3" tint="0.39997558519241921"/>
      <name val="Tahoma"/>
      <family val="2"/>
      <charset val="238"/>
    </font>
    <font>
      <b/>
      <sz val="25"/>
      <color theme="3" tint="0.39997558519241921"/>
      <name val="Arial CE"/>
      <charset val="238"/>
    </font>
    <font>
      <b/>
      <i/>
      <sz val="10"/>
      <color theme="6" tint="-0.499984740745262"/>
      <name val="Arial"/>
      <family val="2"/>
      <charset val="238"/>
    </font>
    <font>
      <b/>
      <i/>
      <sz val="10"/>
      <color theme="8" tint="-0.499984740745262"/>
      <name val="Arial"/>
      <family val="2"/>
      <charset val="238"/>
    </font>
    <font>
      <b/>
      <i/>
      <sz val="10"/>
      <color theme="5" tint="-0.249977111117893"/>
      <name val="Arial"/>
      <family val="2"/>
      <charset val="238"/>
    </font>
    <font>
      <b/>
      <i/>
      <sz val="10"/>
      <color theme="7" tint="-0.249977111117893"/>
      <name val="Arial"/>
      <family val="2"/>
      <charset val="238"/>
    </font>
    <font>
      <b/>
      <i/>
      <sz val="13"/>
      <color rgb="FFFF0000"/>
      <name val="Tahoma"/>
      <family val="2"/>
      <charset val="238"/>
    </font>
    <font>
      <sz val="13"/>
      <color rgb="FFFF0000"/>
      <name val="Arial CE"/>
      <charset val="238"/>
    </font>
    <font>
      <b/>
      <i/>
      <sz val="14"/>
      <color theme="1"/>
      <name val="Arial Narrow"/>
      <family val="2"/>
      <charset val="238"/>
    </font>
    <font>
      <i/>
      <sz val="14"/>
      <color theme="1"/>
      <name val="Arial Narrow"/>
      <family val="2"/>
      <charset val="238"/>
    </font>
    <font>
      <sz val="14"/>
      <name val="Arial Narrow"/>
      <family val="2"/>
      <charset val="238"/>
    </font>
    <font>
      <b/>
      <i/>
      <sz val="11"/>
      <color theme="7" tint="-0.249977111117893"/>
      <name val="Arial Narrow"/>
      <family val="2"/>
      <charset val="238"/>
    </font>
    <font>
      <sz val="11"/>
      <name val="Arial CE"/>
      <charset val="238"/>
    </font>
    <font>
      <b/>
      <i/>
      <sz val="11"/>
      <color theme="6" tint="-0.499984740745262"/>
      <name val="Arial Narrow"/>
      <family val="2"/>
      <charset val="238"/>
    </font>
    <font>
      <sz val="11"/>
      <color theme="3" tint="0.39997558519241921"/>
      <name val="Tahoma"/>
      <family val="2"/>
      <charset val="238"/>
    </font>
    <font>
      <b/>
      <sz val="10"/>
      <color rgb="FFFF0000"/>
      <name val="Arial"/>
      <family val="2"/>
      <charset val="238"/>
    </font>
    <font>
      <b/>
      <sz val="13"/>
      <name val="Arial"/>
      <family val="2"/>
      <charset val="238"/>
    </font>
    <font>
      <b/>
      <sz val="13"/>
      <color theme="3" tint="-0.249977111117893"/>
      <name val="Arial"/>
      <family val="2"/>
      <charset val="238"/>
    </font>
    <font>
      <b/>
      <sz val="12"/>
      <color rgb="FFFF0000"/>
      <name val="Calibri"/>
      <family val="2"/>
      <charset val="238"/>
    </font>
    <font>
      <b/>
      <i/>
      <sz val="12"/>
      <name val="Arial"/>
      <family val="2"/>
      <charset val="238"/>
    </font>
    <font>
      <b/>
      <sz val="9"/>
      <color indexed="10"/>
      <name val="Calibri"/>
      <family val="2"/>
      <charset val="238"/>
    </font>
    <font>
      <b/>
      <sz val="15"/>
      <color rgb="FFFF0000"/>
      <name val="Arial CE"/>
      <charset val="238"/>
    </font>
    <font>
      <sz val="8"/>
      <color theme="1"/>
      <name val="Arial"/>
      <family val="2"/>
      <charset val="238"/>
    </font>
    <font>
      <sz val="8.5"/>
      <color theme="1"/>
      <name val="Arial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8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4"/>
      <color theme="1"/>
      <name val="Verdana"/>
      <family val="2"/>
      <charset val="238"/>
    </font>
    <font>
      <sz val="14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b/>
      <i/>
      <u/>
      <sz val="9"/>
      <name val="Arial Narrow"/>
      <family val="2"/>
      <charset val="238"/>
    </font>
    <font>
      <b/>
      <sz val="8.5"/>
      <color theme="1"/>
      <name val="Arial"/>
      <family val="2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b/>
      <i/>
      <u/>
      <sz val="10"/>
      <name val="Arial"/>
      <family val="2"/>
      <charset val="238"/>
    </font>
    <font>
      <b/>
      <i/>
      <sz val="8"/>
      <color theme="1"/>
      <name val="Arial"/>
      <family val="2"/>
      <charset val="238"/>
    </font>
    <font>
      <b/>
      <i/>
      <u/>
      <sz val="10"/>
      <color theme="1"/>
      <name val="Arial"/>
      <family val="2"/>
      <charset val="238"/>
    </font>
    <font>
      <b/>
      <i/>
      <u/>
      <sz val="11"/>
      <name val="Arial Narrow"/>
      <family val="2"/>
      <charset val="238"/>
    </font>
    <font>
      <b/>
      <sz val="10"/>
      <color rgb="FF002060"/>
      <name val="Arial"/>
      <family val="2"/>
      <charset val="238"/>
    </font>
    <font>
      <b/>
      <sz val="13"/>
      <color theme="1"/>
      <name val="Calibri"/>
      <family val="2"/>
      <charset val="238"/>
    </font>
    <font>
      <b/>
      <sz val="12"/>
      <color theme="1"/>
      <name val="Arial Narrow"/>
      <family val="2"/>
      <charset val="238"/>
    </font>
    <font>
      <sz val="10"/>
      <color theme="1"/>
      <name val="Arial CE"/>
      <charset val="238"/>
    </font>
    <font>
      <sz val="7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color theme="1"/>
      <name val="Arial CE"/>
      <charset val="238"/>
    </font>
    <font>
      <sz val="11"/>
      <color theme="1"/>
      <name val="Calibri"/>
      <family val="2"/>
      <charset val="238"/>
    </font>
    <font>
      <b/>
      <sz val="10"/>
      <color rgb="FF7030A0"/>
      <name val="Arial"/>
      <family val="2"/>
      <charset val="238"/>
    </font>
    <font>
      <b/>
      <sz val="10"/>
      <color rgb="FFFF0000"/>
      <name val="Arial Narrow"/>
      <family val="2"/>
      <charset val="238"/>
    </font>
    <font>
      <b/>
      <sz val="9.5"/>
      <color rgb="FFFF0000"/>
      <name val="Calibri"/>
      <family val="2"/>
      <charset val="238"/>
    </font>
    <font>
      <b/>
      <sz val="25"/>
      <color indexed="81"/>
      <name val="Tahoma"/>
      <family val="2"/>
      <charset val="238"/>
    </font>
    <font>
      <sz val="11"/>
      <color rgb="FF000000"/>
      <name val="Calibri"/>
      <family val="2"/>
    </font>
    <font>
      <b/>
      <sz val="8.5"/>
      <color rgb="FFFF0000"/>
      <name val="Arial Narrow"/>
      <family val="2"/>
    </font>
    <font>
      <b/>
      <sz val="15"/>
      <name val="Arial CE"/>
      <charset val="238"/>
    </font>
    <font>
      <b/>
      <sz val="15"/>
      <color theme="1"/>
      <name val="Arial CE"/>
      <charset val="238"/>
    </font>
    <font>
      <b/>
      <sz val="15"/>
      <name val="Arial Narrow"/>
      <family val="2"/>
      <charset val="238"/>
    </font>
    <font>
      <b/>
      <sz val="15"/>
      <color theme="5" tint="-0.249977111117893"/>
      <name val="Arial Narrow"/>
      <family val="2"/>
      <charset val="238"/>
    </font>
    <font>
      <sz val="10"/>
      <color rgb="FF0070C0"/>
      <name val="Arial"/>
      <family val="2"/>
    </font>
    <font>
      <b/>
      <sz val="11"/>
      <color rgb="FFC00000"/>
      <name val="Arial"/>
      <family val="2"/>
    </font>
    <font>
      <sz val="10"/>
      <color rgb="FFC00000"/>
      <name val="Arial"/>
      <family val="2"/>
    </font>
    <font>
      <b/>
      <sz val="10.5"/>
      <color theme="8" tint="-0.249977111117893"/>
      <name val="Calibri"/>
      <family val="2"/>
      <charset val="238"/>
    </font>
    <font>
      <b/>
      <sz val="9"/>
      <color theme="9" tint="-0.499984740745262"/>
      <name val="Calibri"/>
      <family val="2"/>
      <charset val="238"/>
    </font>
    <font>
      <b/>
      <sz val="10"/>
      <color theme="1"/>
      <name val="Arial CE"/>
      <charset val="238"/>
    </font>
    <font>
      <b/>
      <sz val="15"/>
      <color rgb="FFFF0000"/>
      <name val="Calibri"/>
      <family val="2"/>
      <charset val="238"/>
    </font>
    <font>
      <b/>
      <sz val="16"/>
      <color rgb="FFFF0000"/>
      <name val="Calibri"/>
      <family val="2"/>
      <charset val="238"/>
    </font>
    <font>
      <b/>
      <sz val="10"/>
      <color rgb="FFFF0000"/>
      <name val="Arial CE"/>
      <charset val="238"/>
    </font>
    <font>
      <b/>
      <sz val="8.75"/>
      <name val="Arial"/>
      <family val="2"/>
    </font>
    <font>
      <b/>
      <sz val="9"/>
      <name val="Arial"/>
      <family val="2"/>
    </font>
    <font>
      <b/>
      <sz val="8.75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7030A0"/>
      <name val="Arial"/>
      <family val="2"/>
    </font>
    <font>
      <b/>
      <i/>
      <sz val="12"/>
      <color rgb="FF7030A0"/>
      <name val="Arial"/>
      <family val="2"/>
    </font>
    <font>
      <sz val="10"/>
      <color theme="1"/>
      <name val="Arial"/>
      <family val="2"/>
    </font>
    <font>
      <b/>
      <sz val="13"/>
      <color rgb="FF7030A0"/>
      <name val="Calibri"/>
      <family val="2"/>
      <charset val="238"/>
    </font>
    <font>
      <b/>
      <sz val="12"/>
      <color rgb="FF7030A0"/>
      <name val="Calibri"/>
      <family val="2"/>
      <charset val="238"/>
    </font>
    <font>
      <b/>
      <sz val="14"/>
      <color theme="1"/>
      <name val="Arial CE"/>
      <charset val="238"/>
    </font>
    <font>
      <sz val="14"/>
      <color theme="1"/>
      <name val="Arial CE"/>
      <charset val="238"/>
    </font>
    <font>
      <b/>
      <sz val="13"/>
      <color rgb="FFC00000"/>
      <name val="Calibri"/>
      <family val="2"/>
    </font>
    <font>
      <b/>
      <sz val="16"/>
      <color rgb="FFC00000"/>
      <name val="Calibri"/>
      <family val="2"/>
    </font>
    <font>
      <b/>
      <sz val="10.5"/>
      <color rgb="FFFF0000"/>
      <name val="Arial Narrow"/>
      <family val="2"/>
    </font>
    <font>
      <b/>
      <sz val="8.5"/>
      <color theme="0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/>
        <bgColor indexed="64"/>
      </patternFill>
    </fill>
  </fills>
  <borders count="1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8"/>
      </bottom>
      <diagonal style="medium">
        <color indexed="64"/>
      </diagonal>
    </border>
    <border diagonalUp="1" diagonalDown="1"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 style="thin">
        <color indexed="8"/>
      </diagonal>
    </border>
    <border diagonalUp="1" diagonalDown="1">
      <left style="medium">
        <color indexed="8"/>
      </left>
      <right/>
      <top style="medium">
        <color indexed="8"/>
      </top>
      <bottom style="medium">
        <color indexed="8"/>
      </bottom>
      <diagonal style="thin">
        <color indexed="8"/>
      </diagonal>
    </border>
    <border diagonalUp="1" diagonalDown="1">
      <left/>
      <right/>
      <top style="medium">
        <color indexed="8"/>
      </top>
      <bottom style="medium">
        <color indexed="8"/>
      </bottom>
      <diagonal style="thin">
        <color indexed="8"/>
      </diagonal>
    </border>
    <border diagonalUp="1" diagonalDown="1">
      <left/>
      <right style="medium">
        <color indexed="8"/>
      </right>
      <top style="medium">
        <color indexed="8"/>
      </top>
      <bottom style="medium">
        <color indexed="8"/>
      </bottom>
      <diagonal style="thin">
        <color indexed="8"/>
      </diagonal>
    </border>
    <border diagonalUp="1" diagonalDown="1"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 style="medium">
        <color indexed="8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556">
    <xf numFmtId="0" fontId="0" fillId="0" borderId="0"/>
    <xf numFmtId="164" fontId="32" fillId="0" borderId="0"/>
    <xf numFmtId="44" fontId="7" fillId="0" borderId="0" applyFont="0" applyFill="0" applyBorder="0" applyAlignment="0" applyProtection="0"/>
    <xf numFmtId="0" fontId="33" fillId="0" borderId="0"/>
    <xf numFmtId="0" fontId="8" fillId="0" borderId="0"/>
    <xf numFmtId="0" fontId="7" fillId="0" borderId="0"/>
    <xf numFmtId="0" fontId="7" fillId="0" borderId="0"/>
    <xf numFmtId="0" fontId="17" fillId="0" borderId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673">
    <xf numFmtId="0" fontId="0" fillId="0" borderId="0" xfId="0"/>
    <xf numFmtId="0" fontId="12" fillId="0" borderId="0" xfId="0" applyFont="1" applyAlignment="1">
      <alignment horizontal="center"/>
    </xf>
    <xf numFmtId="0" fontId="15" fillId="0" borderId="0" xfId="0" applyFont="1"/>
    <xf numFmtId="0" fontId="22" fillId="0" borderId="8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7" fillId="0" borderId="0" xfId="0" applyFont="1"/>
    <xf numFmtId="0" fontId="24" fillId="2" borderId="11" xfId="6" applyFont="1" applyFill="1" applyBorder="1"/>
    <xf numFmtId="0" fontId="25" fillId="2" borderId="11" xfId="6" applyFont="1" applyFill="1" applyBorder="1"/>
    <xf numFmtId="0" fontId="7" fillId="0" borderId="0" xfId="6"/>
    <xf numFmtId="0" fontId="7" fillId="2" borderId="12" xfId="6" applyFill="1" applyBorder="1"/>
    <xf numFmtId="0" fontId="7" fillId="2" borderId="13" xfId="6" applyFill="1" applyBorder="1"/>
    <xf numFmtId="3" fontId="27" fillId="2" borderId="12" xfId="6" applyNumberFormat="1" applyFont="1" applyFill="1" applyBorder="1"/>
    <xf numFmtId="0" fontId="7" fillId="2" borderId="14" xfId="6" applyFill="1" applyBorder="1"/>
    <xf numFmtId="0" fontId="7" fillId="2" borderId="11" xfId="6" applyFill="1" applyBorder="1" applyAlignment="1">
      <alignment wrapText="1"/>
    </xf>
    <xf numFmtId="0" fontId="7" fillId="2" borderId="11" xfId="6" applyFill="1" applyBorder="1" applyAlignment="1">
      <alignment horizontal="left"/>
    </xf>
    <xf numFmtId="0" fontId="7" fillId="2" borderId="15" xfId="6" applyFill="1" applyBorder="1"/>
    <xf numFmtId="0" fontId="7" fillId="2" borderId="16" xfId="6" applyFill="1" applyBorder="1"/>
    <xf numFmtId="0" fontId="7" fillId="2" borderId="11" xfId="6" applyFill="1" applyBorder="1" applyAlignment="1">
      <alignment horizontal="center"/>
    </xf>
    <xf numFmtId="0" fontId="7" fillId="2" borderId="16" xfId="6" applyFill="1" applyBorder="1" applyAlignment="1">
      <alignment horizontal="left"/>
    </xf>
    <xf numFmtId="0" fontId="7" fillId="2" borderId="15" xfId="6" applyFill="1" applyBorder="1" applyAlignment="1">
      <alignment horizontal="center"/>
    </xf>
    <xf numFmtId="0" fontId="7" fillId="2" borderId="12" xfId="6" applyFill="1" applyBorder="1" applyAlignment="1">
      <alignment horizontal="center"/>
    </xf>
    <xf numFmtId="0" fontId="7" fillId="2" borderId="13" xfId="6" applyFill="1" applyBorder="1" applyAlignment="1">
      <alignment horizontal="center"/>
    </xf>
    <xf numFmtId="0" fontId="7" fillId="2" borderId="16" xfId="6" applyFill="1" applyBorder="1" applyAlignment="1">
      <alignment horizontal="center"/>
    </xf>
    <xf numFmtId="2" fontId="20" fillId="2" borderId="13" xfId="6" applyNumberFormat="1" applyFont="1" applyFill="1" applyBorder="1" applyAlignment="1">
      <alignment horizontal="right"/>
    </xf>
    <xf numFmtId="2" fontId="7" fillId="2" borderId="16" xfId="6" applyNumberFormat="1" applyFill="1" applyBorder="1" applyAlignment="1">
      <alignment horizontal="right"/>
    </xf>
    <xf numFmtId="2" fontId="7" fillId="2" borderId="16" xfId="6" applyNumberFormat="1" applyFill="1" applyBorder="1"/>
    <xf numFmtId="0" fontId="7" fillId="2" borderId="16" xfId="6" applyFill="1" applyBorder="1" applyAlignment="1">
      <alignment horizontal="right"/>
    </xf>
    <xf numFmtId="2" fontId="20" fillId="2" borderId="12" xfId="6" applyNumberFormat="1" applyFont="1" applyFill="1" applyBorder="1" applyAlignment="1">
      <alignment horizontal="right"/>
    </xf>
    <xf numFmtId="165" fontId="7" fillId="2" borderId="16" xfId="6" applyNumberFormat="1" applyFill="1" applyBorder="1" applyAlignment="1">
      <alignment horizontal="right"/>
    </xf>
    <xf numFmtId="0" fontId="7" fillId="2" borderId="12" xfId="6" applyFill="1" applyBorder="1" applyAlignment="1">
      <alignment horizontal="right"/>
    </xf>
    <xf numFmtId="1" fontId="7" fillId="2" borderId="16" xfId="6" applyNumberFormat="1" applyFill="1" applyBorder="1" applyAlignment="1">
      <alignment horizontal="right"/>
    </xf>
    <xf numFmtId="2" fontId="7" fillId="0" borderId="14" xfId="6" applyNumberFormat="1" applyBorder="1" applyAlignment="1">
      <alignment horizontal="right"/>
    </xf>
    <xf numFmtId="0" fontId="7" fillId="2" borderId="6" xfId="6" applyFill="1" applyBorder="1"/>
    <xf numFmtId="49" fontId="7" fillId="2" borderId="12" xfId="6" applyNumberFormat="1" applyFill="1" applyBorder="1"/>
    <xf numFmtId="0" fontId="28" fillId="0" borderId="0" xfId="6" applyFont="1"/>
    <xf numFmtId="0" fontId="38" fillId="0" borderId="0" xfId="0" applyFont="1" applyAlignment="1">
      <alignment horizontal="center"/>
    </xf>
    <xf numFmtId="0" fontId="39" fillId="0" borderId="0" xfId="0" applyFont="1"/>
    <xf numFmtId="0" fontId="11" fillId="0" borderId="0" xfId="0" applyFont="1" applyAlignment="1">
      <alignment horizontal="center"/>
    </xf>
    <xf numFmtId="0" fontId="16" fillId="0" borderId="0" xfId="0" applyFont="1"/>
    <xf numFmtId="0" fontId="40" fillId="0" borderId="0" xfId="0" applyFont="1"/>
    <xf numFmtId="0" fontId="11" fillId="0" borderId="17" xfId="0" applyFont="1" applyBorder="1" applyAlignment="1">
      <alignment horizontal="center"/>
    </xf>
    <xf numFmtId="0" fontId="11" fillId="0" borderId="0" xfId="0" applyFont="1"/>
    <xf numFmtId="49" fontId="11" fillId="0" borderId="0" xfId="0" applyNumberFormat="1" applyFont="1"/>
    <xf numFmtId="0" fontId="15" fillId="0" borderId="0" xfId="0" applyFont="1" applyAlignment="1">
      <alignment horizontal="left"/>
    </xf>
    <xf numFmtId="0" fontId="7" fillId="2" borderId="29" xfId="6" applyFill="1" applyBorder="1"/>
    <xf numFmtId="0" fontId="24" fillId="2" borderId="29" xfId="6" applyFont="1" applyFill="1" applyBorder="1" applyAlignment="1">
      <alignment horizontal="center"/>
    </xf>
    <xf numFmtId="14" fontId="26" fillId="2" borderId="29" xfId="6" applyNumberFormat="1" applyFont="1" applyFill="1" applyBorder="1"/>
    <xf numFmtId="0" fontId="7" fillId="2" borderId="35" xfId="6" applyFill="1" applyBorder="1"/>
    <xf numFmtId="0" fontId="25" fillId="2" borderId="30" xfId="6" applyFont="1" applyFill="1" applyBorder="1"/>
    <xf numFmtId="0" fontId="7" fillId="2" borderId="31" xfId="6" applyFill="1" applyBorder="1"/>
    <xf numFmtId="3" fontId="7" fillId="2" borderId="32" xfId="6" applyNumberFormat="1" applyFill="1" applyBorder="1"/>
    <xf numFmtId="0" fontId="7" fillId="2" borderId="34" xfId="6" applyFill="1" applyBorder="1"/>
    <xf numFmtId="0" fontId="7" fillId="2" borderId="29" xfId="6" applyFill="1" applyBorder="1" applyAlignment="1">
      <alignment horizontal="center"/>
    </xf>
    <xf numFmtId="0" fontId="7" fillId="2" borderId="34" xfId="6" applyFill="1" applyBorder="1" applyAlignment="1">
      <alignment horizontal="center"/>
    </xf>
    <xf numFmtId="0" fontId="7" fillId="2" borderId="30" xfId="6" applyFill="1" applyBorder="1" applyAlignment="1">
      <alignment horizontal="center"/>
    </xf>
    <xf numFmtId="0" fontId="7" fillId="2" borderId="30" xfId="6" applyFill="1" applyBorder="1"/>
    <xf numFmtId="0" fontId="7" fillId="2" borderId="32" xfId="6" applyFill="1" applyBorder="1"/>
    <xf numFmtId="0" fontId="7" fillId="2" borderId="33" xfId="6" applyFill="1" applyBorder="1"/>
    <xf numFmtId="0" fontId="7" fillId="2" borderId="31" xfId="6" applyFill="1" applyBorder="1" applyAlignment="1">
      <alignment horizontal="center"/>
    </xf>
    <xf numFmtId="0" fontId="7" fillId="2" borderId="33" xfId="6" applyFill="1" applyBorder="1" applyAlignment="1">
      <alignment horizontal="center"/>
    </xf>
    <xf numFmtId="0" fontId="7" fillId="0" borderId="34" xfId="6" applyBorder="1"/>
    <xf numFmtId="0" fontId="25" fillId="2" borderId="34" xfId="6" applyFont="1" applyFill="1" applyBorder="1"/>
    <xf numFmtId="0" fontId="26" fillId="2" borderId="31" xfId="6" applyFont="1" applyFill="1" applyBorder="1"/>
    <xf numFmtId="0" fontId="0" fillId="0" borderId="0" xfId="0" applyAlignment="1">
      <alignment horizontal="left" vertical="center" wrapText="1"/>
    </xf>
    <xf numFmtId="0" fontId="55" fillId="9" borderId="36" xfId="0" applyFont="1" applyFill="1" applyBorder="1" applyAlignment="1">
      <alignment horizontal="center" vertical="center" wrapText="1"/>
    </xf>
    <xf numFmtId="0" fontId="55" fillId="10" borderId="36" xfId="0" applyFont="1" applyFill="1" applyBorder="1" applyAlignment="1">
      <alignment horizontal="center" vertical="center" wrapText="1"/>
    </xf>
    <xf numFmtId="0" fontId="55" fillId="11" borderId="36" xfId="0" applyFont="1" applyFill="1" applyBorder="1" applyAlignment="1">
      <alignment horizontal="center" vertical="center" wrapText="1"/>
    </xf>
    <xf numFmtId="0" fontId="55" fillId="7" borderId="36" xfId="0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 vertical="center" wrapText="1"/>
    </xf>
    <xf numFmtId="0" fontId="59" fillId="14" borderId="38" xfId="0" applyFont="1" applyFill="1" applyBorder="1" applyAlignment="1">
      <alignment horizontal="center" vertical="center" wrapText="1"/>
    </xf>
    <xf numFmtId="0" fontId="59" fillId="8" borderId="39" xfId="0" applyFont="1" applyFill="1" applyBorder="1" applyAlignment="1">
      <alignment horizontal="center" vertical="center" wrapText="1"/>
    </xf>
    <xf numFmtId="0" fontId="59" fillId="14" borderId="7" xfId="0" applyFont="1" applyFill="1" applyBorder="1" applyAlignment="1">
      <alignment horizontal="center" vertical="center" wrapText="1"/>
    </xf>
    <xf numFmtId="0" fontId="59" fillId="8" borderId="40" xfId="0" applyFont="1" applyFill="1" applyBorder="1" applyAlignment="1">
      <alignment horizontal="center" vertical="center" wrapText="1"/>
    </xf>
    <xf numFmtId="0" fontId="43" fillId="4" borderId="0" xfId="0" applyFont="1" applyFill="1" applyAlignment="1">
      <alignment horizontal="left" vertical="center" wrapText="1"/>
    </xf>
    <xf numFmtId="0" fontId="60" fillId="15" borderId="6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left" vertical="center" wrapText="1"/>
    </xf>
    <xf numFmtId="166" fontId="61" fillId="4" borderId="44" xfId="0" applyNumberFormat="1" applyFont="1" applyFill="1" applyBorder="1" applyAlignment="1">
      <alignment horizontal="center" vertical="center" wrapText="1"/>
    </xf>
    <xf numFmtId="166" fontId="61" fillId="4" borderId="45" xfId="0" applyNumberFormat="1" applyFont="1" applyFill="1" applyBorder="1" applyAlignment="1">
      <alignment horizontal="center" vertical="center" wrapText="1"/>
    </xf>
    <xf numFmtId="166" fontId="61" fillId="4" borderId="46" xfId="0" applyNumberFormat="1" applyFont="1" applyFill="1" applyBorder="1" applyAlignment="1">
      <alignment horizontal="center" vertical="center" wrapText="1"/>
    </xf>
    <xf numFmtId="166" fontId="61" fillId="4" borderId="47" xfId="0" applyNumberFormat="1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59" fillId="14" borderId="2" xfId="0" applyFont="1" applyFill="1" applyBorder="1" applyAlignment="1">
      <alignment horizontal="center" vertical="center" wrapText="1"/>
    </xf>
    <xf numFmtId="0" fontId="59" fillId="8" borderId="48" xfId="0" applyFont="1" applyFill="1" applyBorder="1" applyAlignment="1">
      <alignment horizontal="center" vertical="center" wrapText="1"/>
    </xf>
    <xf numFmtId="0" fontId="59" fillId="14" borderId="3" xfId="0" applyFont="1" applyFill="1" applyBorder="1" applyAlignment="1">
      <alignment horizontal="center" vertical="center" wrapText="1"/>
    </xf>
    <xf numFmtId="0" fontId="59" fillId="8" borderId="49" xfId="0" applyFont="1" applyFill="1" applyBorder="1" applyAlignment="1">
      <alignment horizontal="center" vertical="center" wrapText="1"/>
    </xf>
    <xf numFmtId="0" fontId="60" fillId="15" borderId="6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0" fontId="20" fillId="2" borderId="16" xfId="6" applyFont="1" applyFill="1" applyBorder="1" applyAlignment="1">
      <alignment horizontal="center"/>
    </xf>
    <xf numFmtId="0" fontId="50" fillId="0" borderId="25" xfId="65" applyFont="1" applyBorder="1" applyAlignment="1">
      <alignment horizontal="center" vertical="center"/>
    </xf>
    <xf numFmtId="0" fontId="50" fillId="0" borderId="24" xfId="65" applyFont="1" applyBorder="1" applyAlignment="1">
      <alignment horizontal="center" vertical="center"/>
    </xf>
    <xf numFmtId="0" fontId="47" fillId="0" borderId="0" xfId="0" applyFont="1"/>
    <xf numFmtId="0" fontId="25" fillId="2" borderId="54" xfId="6" applyFont="1" applyFill="1" applyBorder="1"/>
    <xf numFmtId="0" fontId="7" fillId="2" borderId="54" xfId="6" applyFill="1" applyBorder="1"/>
    <xf numFmtId="3" fontId="20" fillId="2" borderId="31" xfId="6" applyNumberFormat="1" applyFont="1" applyFill="1" applyBorder="1"/>
    <xf numFmtId="0" fontId="7" fillId="2" borderId="0" xfId="6" applyFill="1"/>
    <xf numFmtId="0" fontId="7" fillId="2" borderId="52" xfId="6" applyFill="1" applyBorder="1"/>
    <xf numFmtId="0" fontId="7" fillId="2" borderId="0" xfId="6" applyFill="1" applyAlignment="1">
      <alignment horizontal="center"/>
    </xf>
    <xf numFmtId="0" fontId="7" fillId="2" borderId="54" xfId="6" applyFill="1" applyBorder="1" applyAlignment="1">
      <alignment horizontal="right"/>
    </xf>
    <xf numFmtId="0" fontId="20" fillId="5" borderId="54" xfId="6" applyFont="1" applyFill="1" applyBorder="1" applyAlignment="1">
      <alignment horizontal="left"/>
    </xf>
    <xf numFmtId="0" fontId="7" fillId="5" borderId="13" xfId="6" applyFill="1" applyBorder="1"/>
    <xf numFmtId="0" fontId="7" fillId="0" borderId="16" xfId="6" applyBorder="1"/>
    <xf numFmtId="2" fontId="20" fillId="2" borderId="0" xfId="6" applyNumberFormat="1" applyFont="1" applyFill="1" applyAlignment="1">
      <alignment horizontal="right"/>
    </xf>
    <xf numFmtId="0" fontId="20" fillId="5" borderId="0" xfId="6" applyFont="1" applyFill="1"/>
    <xf numFmtId="0" fontId="20" fillId="2" borderId="54" xfId="6" applyFont="1" applyFill="1" applyBorder="1"/>
    <xf numFmtId="2" fontId="20" fillId="2" borderId="16" xfId="6" applyNumberFormat="1" applyFont="1" applyFill="1" applyBorder="1" applyAlignment="1">
      <alignment horizontal="left"/>
    </xf>
    <xf numFmtId="0" fontId="7" fillId="0" borderId="14" xfId="6" applyBorder="1"/>
    <xf numFmtId="0" fontId="20" fillId="5" borderId="13" xfId="6" applyFont="1" applyFill="1" applyBorder="1"/>
    <xf numFmtId="0" fontId="7" fillId="5" borderId="0" xfId="6" applyFill="1"/>
    <xf numFmtId="0" fontId="49" fillId="4" borderId="54" xfId="6" applyFont="1" applyFill="1" applyBorder="1" applyAlignment="1">
      <alignment horizontal="left"/>
    </xf>
    <xf numFmtId="0" fontId="7" fillId="4" borderId="12" xfId="6" applyFill="1" applyBorder="1"/>
    <xf numFmtId="0" fontId="7" fillId="0" borderId="54" xfId="6" applyBorder="1"/>
    <xf numFmtId="0" fontId="20" fillId="0" borderId="52" xfId="6" applyFont="1" applyBorder="1"/>
    <xf numFmtId="0" fontId="25" fillId="2" borderId="0" xfId="6" applyFont="1" applyFill="1"/>
    <xf numFmtId="0" fontId="7" fillId="0" borderId="31" xfId="6" applyBorder="1"/>
    <xf numFmtId="16" fontId="7" fillId="2" borderId="54" xfId="6" applyNumberFormat="1" applyFill="1" applyBorder="1"/>
    <xf numFmtId="165" fontId="37" fillId="4" borderId="16" xfId="6" applyNumberFormat="1" applyFont="1" applyFill="1" applyBorder="1" applyAlignment="1">
      <alignment horizontal="right"/>
    </xf>
    <xf numFmtId="2" fontId="20" fillId="2" borderId="12" xfId="6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vertical="top" wrapText="1"/>
    </xf>
    <xf numFmtId="0" fontId="13" fillId="4" borderId="0" xfId="0" applyFont="1" applyFill="1" applyAlignment="1">
      <alignment horizontal="center" vertical="top" wrapText="1"/>
    </xf>
    <xf numFmtId="0" fontId="10" fillId="0" borderId="55" xfId="0" applyFont="1" applyBorder="1" applyAlignment="1">
      <alignment horizontal="center"/>
    </xf>
    <xf numFmtId="0" fontId="29" fillId="0" borderId="57" xfId="7" applyFont="1" applyBorder="1" applyAlignment="1">
      <alignment horizontal="left"/>
    </xf>
    <xf numFmtId="0" fontId="50" fillId="0" borderId="18" xfId="0" applyFont="1" applyBorder="1" applyAlignment="1">
      <alignment horizontal="center" vertical="center"/>
    </xf>
    <xf numFmtId="0" fontId="29" fillId="4" borderId="57" xfId="7" applyFont="1" applyFill="1" applyBorder="1" applyAlignment="1">
      <alignment horizontal="left"/>
    </xf>
    <xf numFmtId="49" fontId="10" fillId="0" borderId="55" xfId="0" applyNumberFormat="1" applyFont="1" applyBorder="1" applyAlignment="1">
      <alignment horizontal="center"/>
    </xf>
    <xf numFmtId="0" fontId="50" fillId="0" borderId="58" xfId="65" applyFont="1" applyBorder="1" applyAlignment="1">
      <alignment horizontal="center" vertical="center"/>
    </xf>
    <xf numFmtId="49" fontId="10" fillId="0" borderId="60" xfId="0" applyNumberFormat="1" applyFont="1" applyBorder="1" applyAlignment="1">
      <alignment horizontal="center"/>
    </xf>
    <xf numFmtId="0" fontId="29" fillId="4" borderId="61" xfId="0" applyFont="1" applyFill="1" applyBorder="1" applyAlignment="1">
      <alignment horizontal="left"/>
    </xf>
    <xf numFmtId="0" fontId="50" fillId="0" borderId="62" xfId="0" applyFont="1" applyBorder="1" applyAlignment="1">
      <alignment horizontal="center" vertical="center"/>
    </xf>
    <xf numFmtId="49" fontId="64" fillId="8" borderId="53" xfId="0" applyNumberFormat="1" applyFont="1" applyFill="1" applyBorder="1" applyAlignment="1">
      <alignment horizontal="center"/>
    </xf>
    <xf numFmtId="0" fontId="50" fillId="8" borderId="53" xfId="65" applyFont="1" applyFill="1" applyBorder="1" applyAlignment="1">
      <alignment horizontal="center" vertical="center"/>
    </xf>
    <xf numFmtId="0" fontId="50" fillId="8" borderId="53" xfId="0" applyFont="1" applyFill="1" applyBorder="1" applyAlignment="1">
      <alignment horizontal="center" vertical="center"/>
    </xf>
    <xf numFmtId="0" fontId="30" fillId="0" borderId="19" xfId="0" applyFont="1" applyBorder="1" applyAlignment="1">
      <alignment horizontal="left"/>
    </xf>
    <xf numFmtId="0" fontId="29" fillId="0" borderId="19" xfId="0" applyFont="1" applyBorder="1" applyAlignment="1">
      <alignment horizontal="left"/>
    </xf>
    <xf numFmtId="0" fontId="18" fillId="0" borderId="0" xfId="0" applyFont="1"/>
    <xf numFmtId="0" fontId="10" fillId="0" borderId="0" xfId="0" applyFont="1"/>
    <xf numFmtId="0" fontId="15" fillId="4" borderId="0" xfId="0" applyFont="1" applyFill="1"/>
    <xf numFmtId="0" fontId="15" fillId="4" borderId="0" xfId="0" applyFont="1" applyFill="1" applyAlignment="1">
      <alignment horizontal="center"/>
    </xf>
    <xf numFmtId="0" fontId="20" fillId="5" borderId="63" xfId="0" applyFont="1" applyFill="1" applyBorder="1" applyAlignment="1">
      <alignment horizontal="left"/>
    </xf>
    <xf numFmtId="0" fontId="0" fillId="5" borderId="64" xfId="0" applyFill="1" applyBorder="1"/>
    <xf numFmtId="0" fontId="20" fillId="5" borderId="0" xfId="0" applyFont="1" applyFill="1"/>
    <xf numFmtId="0" fontId="20" fillId="5" borderId="64" xfId="0" applyFont="1" applyFill="1" applyBorder="1"/>
    <xf numFmtId="0" fontId="0" fillId="5" borderId="0" xfId="0" applyFill="1"/>
    <xf numFmtId="0" fontId="10" fillId="5" borderId="55" xfId="0" applyFont="1" applyFill="1" applyBorder="1" applyAlignment="1">
      <alignment horizontal="center"/>
    </xf>
    <xf numFmtId="14" fontId="29" fillId="5" borderId="56" xfId="0" applyNumberFormat="1" applyFont="1" applyFill="1" applyBorder="1" applyAlignment="1">
      <alignment horizontal="left"/>
    </xf>
    <xf numFmtId="0" fontId="50" fillId="5" borderId="18" xfId="0" applyFont="1" applyFill="1" applyBorder="1" applyAlignment="1">
      <alignment horizontal="center" vertical="center"/>
    </xf>
    <xf numFmtId="0" fontId="67" fillId="5" borderId="24" xfId="0" applyFont="1" applyFill="1" applyBorder="1" applyAlignment="1">
      <alignment horizontal="center" vertical="center"/>
    </xf>
    <xf numFmtId="0" fontId="65" fillId="5" borderId="18" xfId="0" applyFont="1" applyFill="1" applyBorder="1" applyAlignment="1">
      <alignment horizontal="center" vertical="center"/>
    </xf>
    <xf numFmtId="0" fontId="15" fillId="5" borderId="0" xfId="0" applyFont="1" applyFill="1"/>
    <xf numFmtId="0" fontId="9" fillId="5" borderId="18" xfId="0" applyFont="1" applyFill="1" applyBorder="1" applyAlignment="1">
      <alignment horizontal="center"/>
    </xf>
    <xf numFmtId="0" fontId="10" fillId="5" borderId="24" xfId="0" applyFont="1" applyFill="1" applyBorder="1" applyAlignment="1">
      <alignment horizontal="center"/>
    </xf>
    <xf numFmtId="0" fontId="64" fillId="5" borderId="18" xfId="0" applyFont="1" applyFill="1" applyBorder="1" applyAlignment="1">
      <alignment horizontal="center"/>
    </xf>
    <xf numFmtId="0" fontId="63" fillId="5" borderId="0" xfId="63" applyFont="1" applyFill="1"/>
    <xf numFmtId="0" fontId="68" fillId="8" borderId="53" xfId="0" applyFont="1" applyFill="1" applyBorder="1" applyAlignment="1">
      <alignment horizontal="center" vertical="center"/>
    </xf>
    <xf numFmtId="0" fontId="69" fillId="8" borderId="53" xfId="0" applyFont="1" applyFill="1" applyBorder="1" applyAlignment="1">
      <alignment horizontal="center" vertical="center"/>
    </xf>
    <xf numFmtId="0" fontId="15" fillId="8" borderId="0" xfId="0" applyFont="1" applyFill="1"/>
    <xf numFmtId="0" fontId="14" fillId="16" borderId="4" xfId="0" applyFont="1" applyFill="1" applyBorder="1" applyAlignment="1">
      <alignment horizontal="center"/>
    </xf>
    <xf numFmtId="0" fontId="14" fillId="16" borderId="9" xfId="0" applyFont="1" applyFill="1" applyBorder="1" applyAlignment="1">
      <alignment horizontal="left"/>
    </xf>
    <xf numFmtId="0" fontId="15" fillId="16" borderId="0" xfId="0" applyFont="1" applyFill="1"/>
    <xf numFmtId="0" fontId="14" fillId="16" borderId="66" xfId="0" applyFont="1" applyFill="1" applyBorder="1" applyAlignment="1">
      <alignment horizontal="center"/>
    </xf>
    <xf numFmtId="0" fontId="10" fillId="16" borderId="20" xfId="0" applyFont="1" applyFill="1" applyBorder="1" applyAlignment="1">
      <alignment horizontal="center"/>
    </xf>
    <xf numFmtId="0" fontId="36" fillId="16" borderId="20" xfId="0" applyFont="1" applyFill="1" applyBorder="1" applyAlignment="1">
      <alignment horizontal="center"/>
    </xf>
    <xf numFmtId="0" fontId="51" fillId="0" borderId="1" xfId="0" applyFont="1" applyBorder="1" applyAlignment="1">
      <alignment horizontal="center" vertical="center"/>
    </xf>
    <xf numFmtId="0" fontId="51" fillId="4" borderId="1" xfId="0" applyFont="1" applyFill="1" applyBorder="1" applyAlignment="1">
      <alignment horizontal="center" vertical="center"/>
    </xf>
    <xf numFmtId="0" fontId="9" fillId="17" borderId="24" xfId="65" applyFont="1" applyFill="1" applyBorder="1" applyAlignment="1">
      <alignment horizontal="center"/>
    </xf>
    <xf numFmtId="0" fontId="52" fillId="0" borderId="32" xfId="0" applyFont="1" applyBorder="1" applyAlignment="1">
      <alignment horizontal="center" vertical="center"/>
    </xf>
    <xf numFmtId="0" fontId="50" fillId="17" borderId="24" xfId="65" applyFont="1" applyFill="1" applyBorder="1" applyAlignment="1">
      <alignment horizontal="center" vertical="center"/>
    </xf>
    <xf numFmtId="0" fontId="14" fillId="18" borderId="4" xfId="0" applyFont="1" applyFill="1" applyBorder="1" applyAlignment="1">
      <alignment horizontal="center"/>
    </xf>
    <xf numFmtId="0" fontId="34" fillId="0" borderId="0" xfId="0" applyFont="1" applyAlignment="1">
      <alignment horizontal="center" vertical="top" wrapText="1"/>
    </xf>
    <xf numFmtId="0" fontId="36" fillId="5" borderId="6" xfId="0" applyFont="1" applyFill="1" applyBorder="1" applyAlignment="1">
      <alignment horizontal="center"/>
    </xf>
    <xf numFmtId="0" fontId="50" fillId="5" borderId="6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73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68" fillId="19" borderId="53" xfId="0" applyFont="1" applyFill="1" applyBorder="1" applyAlignment="1">
      <alignment horizontal="center" vertical="center"/>
    </xf>
    <xf numFmtId="0" fontId="50" fillId="17" borderId="18" xfId="0" applyFont="1" applyFill="1" applyBorder="1" applyAlignment="1">
      <alignment horizontal="center" vertical="center"/>
    </xf>
    <xf numFmtId="0" fontId="14" fillId="18" borderId="67" xfId="0" applyFont="1" applyFill="1" applyBorder="1" applyAlignment="1">
      <alignment horizontal="center"/>
    </xf>
    <xf numFmtId="0" fontId="74" fillId="0" borderId="0" xfId="0" applyFont="1"/>
    <xf numFmtId="0" fontId="74" fillId="0" borderId="0" xfId="0" applyFont="1" applyAlignment="1">
      <alignment horizontal="left"/>
    </xf>
    <xf numFmtId="0" fontId="21" fillId="0" borderId="0" xfId="0" applyFont="1"/>
    <xf numFmtId="0" fontId="21" fillId="4" borderId="0" xfId="0" applyFont="1" applyFill="1"/>
    <xf numFmtId="0" fontId="21" fillId="4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3" fontId="46" fillId="2" borderId="31" xfId="6" applyNumberFormat="1" applyFont="1" applyFill="1" applyBorder="1"/>
    <xf numFmtId="0" fontId="43" fillId="2" borderId="31" xfId="6" applyFont="1" applyFill="1" applyBorder="1"/>
    <xf numFmtId="0" fontId="46" fillId="2" borderId="31" xfId="6" applyFont="1" applyFill="1" applyBorder="1"/>
    <xf numFmtId="0" fontId="46" fillId="5" borderId="54" xfId="6" applyFont="1" applyFill="1" applyBorder="1" applyAlignment="1">
      <alignment horizontal="left"/>
    </xf>
    <xf numFmtId="0" fontId="43" fillId="5" borderId="13" xfId="6" applyFont="1" applyFill="1" applyBorder="1"/>
    <xf numFmtId="0" fontId="46" fillId="5" borderId="0" xfId="6" applyFont="1" applyFill="1"/>
    <xf numFmtId="0" fontId="46" fillId="5" borderId="13" xfId="6" applyFont="1" applyFill="1" applyBorder="1"/>
    <xf numFmtId="0" fontId="43" fillId="5" borderId="0" xfId="6" applyFont="1" applyFill="1"/>
    <xf numFmtId="0" fontId="20" fillId="2" borderId="63" xfId="6" applyFont="1" applyFill="1" applyBorder="1" applyAlignment="1">
      <alignment horizontal="left" vertical="center"/>
    </xf>
    <xf numFmtId="0" fontId="7" fillId="2" borderId="65" xfId="6" applyFill="1" applyBorder="1"/>
    <xf numFmtId="0" fontId="20" fillId="0" borderId="63" xfId="6" applyFont="1" applyBorder="1" applyAlignment="1">
      <alignment vertical="center"/>
    </xf>
    <xf numFmtId="0" fontId="7" fillId="2" borderId="64" xfId="6" applyFill="1" applyBorder="1"/>
    <xf numFmtId="0" fontId="9" fillId="5" borderId="53" xfId="0" applyFont="1" applyFill="1" applyBorder="1" applyAlignment="1">
      <alignment horizontal="left"/>
    </xf>
    <xf numFmtId="14" fontId="9" fillId="17" borderId="54" xfId="0" applyNumberFormat="1" applyFont="1" applyFill="1" applyBorder="1" applyAlignment="1">
      <alignment horizontal="center"/>
    </xf>
    <xf numFmtId="0" fontId="50" fillId="0" borderId="69" xfId="0" applyFont="1" applyBorder="1" applyAlignment="1">
      <alignment horizontal="center" vertical="center"/>
    </xf>
    <xf numFmtId="0" fontId="52" fillId="0" borderId="68" xfId="0" applyFont="1" applyBorder="1" applyAlignment="1">
      <alignment horizontal="center" vertical="center"/>
    </xf>
    <xf numFmtId="0" fontId="65" fillId="5" borderId="5" xfId="0" applyFont="1" applyFill="1" applyBorder="1"/>
    <xf numFmtId="0" fontId="63" fillId="5" borderId="5" xfId="0" applyFont="1" applyFill="1" applyBorder="1"/>
    <xf numFmtId="0" fontId="14" fillId="16" borderId="20" xfId="0" applyFont="1" applyFill="1" applyBorder="1" applyAlignment="1">
      <alignment horizontal="center"/>
    </xf>
    <xf numFmtId="0" fontId="77" fillId="0" borderId="0" xfId="0" applyFont="1"/>
    <xf numFmtId="0" fontId="11" fillId="0" borderId="34" xfId="0" applyFont="1" applyBorder="1" applyAlignment="1" applyProtection="1">
      <alignment horizontal="center"/>
      <protection locked="0"/>
    </xf>
    <xf numFmtId="49" fontId="76" fillId="0" borderId="32" xfId="0" applyNumberFormat="1" applyFont="1" applyBorder="1" applyAlignment="1" applyProtection="1">
      <alignment horizontal="center"/>
      <protection locked="0"/>
    </xf>
    <xf numFmtId="0" fontId="8" fillId="0" borderId="0" xfId="1782"/>
    <xf numFmtId="0" fontId="8" fillId="0" borderId="0" xfId="1782" applyAlignment="1">
      <alignment horizontal="left"/>
    </xf>
    <xf numFmtId="0" fontId="86" fillId="0" borderId="0" xfId="1782" applyFont="1"/>
    <xf numFmtId="0" fontId="8" fillId="0" borderId="0" xfId="1782" applyAlignment="1">
      <alignment vertical="center"/>
    </xf>
    <xf numFmtId="0" fontId="80" fillId="0" borderId="0" xfId="1782" applyFont="1" applyAlignment="1">
      <alignment horizontal="center" vertical="center"/>
    </xf>
    <xf numFmtId="0" fontId="8" fillId="0" borderId="0" xfId="1782" applyAlignment="1">
      <alignment horizontal="center" vertical="center"/>
    </xf>
    <xf numFmtId="0" fontId="89" fillId="0" borderId="75" xfId="1782" applyFont="1" applyBorder="1" applyAlignment="1">
      <alignment horizontal="left" vertical="center" wrapText="1"/>
    </xf>
    <xf numFmtId="0" fontId="83" fillId="0" borderId="76" xfId="1782" applyFont="1" applyBorder="1" applyAlignment="1">
      <alignment horizontal="center" vertical="center" wrapText="1"/>
    </xf>
    <xf numFmtId="0" fontId="82" fillId="0" borderId="0" xfId="1782" applyFont="1" applyAlignment="1">
      <alignment vertical="center"/>
    </xf>
    <xf numFmtId="49" fontId="87" fillId="0" borderId="75" xfId="1782" applyNumberFormat="1" applyFont="1" applyBorder="1" applyAlignment="1">
      <alignment horizontal="center" vertical="center" wrapText="1"/>
    </xf>
    <xf numFmtId="0" fontId="90" fillId="0" borderId="76" xfId="1782" applyFont="1" applyBorder="1" applyAlignment="1">
      <alignment horizontal="center" vertical="center" wrapText="1"/>
    </xf>
    <xf numFmtId="0" fontId="87" fillId="0" borderId="0" xfId="1782" applyFont="1" applyAlignment="1">
      <alignment horizontal="center" vertical="center"/>
    </xf>
    <xf numFmtId="0" fontId="101" fillId="0" borderId="0" xfId="1782" applyFont="1" applyAlignment="1">
      <alignment vertical="center"/>
    </xf>
    <xf numFmtId="49" fontId="90" fillId="0" borderId="76" xfId="1782" applyNumberFormat="1" applyFont="1" applyBorder="1" applyAlignment="1">
      <alignment horizontal="center" vertical="center" wrapText="1"/>
    </xf>
    <xf numFmtId="0" fontId="8" fillId="0" borderId="0" xfId="1782" applyAlignment="1">
      <alignment vertical="top"/>
    </xf>
    <xf numFmtId="0" fontId="103" fillId="0" borderId="0" xfId="1782" applyFont="1"/>
    <xf numFmtId="0" fontId="105" fillId="0" borderId="0" xfId="1782" applyFont="1"/>
    <xf numFmtId="0" fontId="20" fillId="0" borderId="54" xfId="6" applyFont="1" applyBorder="1"/>
    <xf numFmtId="0" fontId="106" fillId="2" borderId="54" xfId="6" applyFont="1" applyFill="1" applyBorder="1"/>
    <xf numFmtId="0" fontId="109" fillId="4" borderId="55" xfId="0" applyFont="1" applyFill="1" applyBorder="1" applyAlignment="1">
      <alignment horizontal="center"/>
    </xf>
    <xf numFmtId="0" fontId="68" fillId="8" borderId="85" xfId="63" applyFont="1" applyFill="1" applyBorder="1" applyAlignment="1">
      <alignment horizontal="center" vertical="center"/>
    </xf>
    <xf numFmtId="0" fontId="52" fillId="4" borderId="4" xfId="0" applyFont="1" applyFill="1" applyBorder="1" applyAlignment="1">
      <alignment horizontal="center" vertical="center"/>
    </xf>
    <xf numFmtId="0" fontId="65" fillId="5" borderId="63" xfId="63" applyFont="1" applyFill="1" applyBorder="1" applyAlignment="1">
      <alignment horizontal="center" vertical="center"/>
    </xf>
    <xf numFmtId="0" fontId="14" fillId="16" borderId="86" xfId="63" applyFont="1" applyFill="1" applyBorder="1" applyAlignment="1">
      <alignment horizontal="center"/>
    </xf>
    <xf numFmtId="0" fontId="68" fillId="8" borderId="88" xfId="63" applyFont="1" applyFill="1" applyBorder="1" applyAlignment="1">
      <alignment horizontal="center" vertical="center"/>
    </xf>
    <xf numFmtId="0" fontId="52" fillId="4" borderId="23" xfId="0" applyFont="1" applyFill="1" applyBorder="1" applyAlignment="1">
      <alignment horizontal="center" vertical="center"/>
    </xf>
    <xf numFmtId="0" fontId="65" fillId="5" borderId="64" xfId="63" applyFont="1" applyFill="1" applyBorder="1" applyAlignment="1">
      <alignment horizontal="center" vertical="center"/>
    </xf>
    <xf numFmtId="0" fontId="14" fillId="16" borderId="89" xfId="63" applyFont="1" applyFill="1" applyBorder="1" applyAlignment="1">
      <alignment horizontal="center"/>
    </xf>
    <xf numFmtId="0" fontId="68" fillId="8" borderId="90" xfId="0" applyFont="1" applyFill="1" applyBorder="1" applyAlignment="1">
      <alignment horizontal="center" vertical="center"/>
    </xf>
    <xf numFmtId="0" fontId="50" fillId="5" borderId="5" xfId="0" applyFont="1" applyFill="1" applyBorder="1" applyAlignment="1">
      <alignment horizontal="center" vertical="center"/>
    </xf>
    <xf numFmtId="0" fontId="65" fillId="8" borderId="85" xfId="63" applyFont="1" applyFill="1" applyBorder="1" applyAlignment="1">
      <alignment horizontal="center" vertical="center"/>
    </xf>
    <xf numFmtId="0" fontId="111" fillId="4" borderId="0" xfId="0" applyFont="1" applyFill="1" applyAlignment="1">
      <alignment horizontal="center" vertical="top" wrapText="1"/>
    </xf>
    <xf numFmtId="0" fontId="22" fillId="16" borderId="66" xfId="0" applyFont="1" applyFill="1" applyBorder="1" applyAlignment="1">
      <alignment horizontal="center"/>
    </xf>
    <xf numFmtId="0" fontId="22" fillId="4" borderId="0" xfId="0" applyFont="1" applyFill="1" applyAlignment="1">
      <alignment horizontal="center"/>
    </xf>
    <xf numFmtId="0" fontId="22" fillId="0" borderId="0" xfId="0" applyFont="1"/>
    <xf numFmtId="0" fontId="10" fillId="5" borderId="18" xfId="0" applyFont="1" applyFill="1" applyBorder="1" applyAlignment="1">
      <alignment horizontal="left"/>
    </xf>
    <xf numFmtId="0" fontId="69" fillId="8" borderId="53" xfId="0" applyFont="1" applyFill="1" applyBorder="1" applyAlignment="1">
      <alignment horizontal="left" vertical="center"/>
    </xf>
    <xf numFmtId="0" fontId="70" fillId="4" borderId="1" xfId="0" applyFont="1" applyFill="1" applyBorder="1" applyAlignment="1">
      <alignment horizontal="left" vertical="center"/>
    </xf>
    <xf numFmtId="0" fontId="67" fillId="5" borderId="18" xfId="0" applyFont="1" applyFill="1" applyBorder="1" applyAlignment="1">
      <alignment horizontal="left" vertical="center"/>
    </xf>
    <xf numFmtId="0" fontId="7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4" fillId="2" borderId="71" xfId="6" applyFont="1" applyFill="1" applyBorder="1"/>
    <xf numFmtId="0" fontId="25" fillId="2" borderId="71" xfId="6" applyFont="1" applyFill="1" applyBorder="1"/>
    <xf numFmtId="0" fontId="7" fillId="2" borderId="72" xfId="6" applyFill="1" applyBorder="1"/>
    <xf numFmtId="0" fontId="25" fillId="2" borderId="63" xfId="6" applyFont="1" applyFill="1" applyBorder="1"/>
    <xf numFmtId="0" fontId="7" fillId="2" borderId="63" xfId="6" applyFill="1" applyBorder="1"/>
    <xf numFmtId="3" fontId="27" fillId="2" borderId="65" xfId="6" applyNumberFormat="1" applyFont="1" applyFill="1" applyBorder="1"/>
    <xf numFmtId="0" fontId="7" fillId="2" borderId="83" xfId="6" applyFill="1" applyBorder="1"/>
    <xf numFmtId="0" fontId="7" fillId="2" borderId="63" xfId="6" applyFill="1" applyBorder="1" applyAlignment="1">
      <alignment horizontal="right"/>
    </xf>
    <xf numFmtId="0" fontId="7" fillId="2" borderId="65" xfId="6" applyFill="1" applyBorder="1" applyAlignment="1">
      <alignment horizontal="center"/>
    </xf>
    <xf numFmtId="0" fontId="7" fillId="2" borderId="64" xfId="6" applyFill="1" applyBorder="1" applyAlignment="1">
      <alignment horizontal="center"/>
    </xf>
    <xf numFmtId="0" fontId="46" fillId="5" borderId="63" xfId="6" applyFont="1" applyFill="1" applyBorder="1" applyAlignment="1">
      <alignment horizontal="left"/>
    </xf>
    <xf numFmtId="0" fontId="43" fillId="5" borderId="64" xfId="6" applyFont="1" applyFill="1" applyBorder="1"/>
    <xf numFmtId="2" fontId="20" fillId="2" borderId="64" xfId="6" applyNumberFormat="1" applyFont="1" applyFill="1" applyBorder="1" applyAlignment="1">
      <alignment horizontal="right"/>
    </xf>
    <xf numFmtId="0" fontId="20" fillId="2" borderId="63" xfId="6" applyFont="1" applyFill="1" applyBorder="1"/>
    <xf numFmtId="2" fontId="20" fillId="2" borderId="65" xfId="6" applyNumberFormat="1" applyFont="1" applyFill="1" applyBorder="1" applyAlignment="1">
      <alignment horizontal="right"/>
    </xf>
    <xf numFmtId="0" fontId="46" fillId="5" borderId="64" xfId="6" applyFont="1" applyFill="1" applyBorder="1"/>
    <xf numFmtId="0" fontId="49" fillId="4" borderId="63" xfId="6" applyFont="1" applyFill="1" applyBorder="1" applyAlignment="1">
      <alignment horizontal="left"/>
    </xf>
    <xf numFmtId="0" fontId="7" fillId="4" borderId="65" xfId="6" applyFill="1" applyBorder="1"/>
    <xf numFmtId="0" fontId="7" fillId="2" borderId="65" xfId="6" applyFill="1" applyBorder="1" applyAlignment="1">
      <alignment horizontal="right"/>
    </xf>
    <xf numFmtId="0" fontId="20" fillId="0" borderId="83" xfId="6" applyFont="1" applyBorder="1"/>
    <xf numFmtId="49" fontId="7" fillId="2" borderId="65" xfId="6" applyNumberFormat="1" applyFill="1" applyBorder="1"/>
    <xf numFmtId="16" fontId="7" fillId="2" borderId="63" xfId="6" applyNumberFormat="1" applyFill="1" applyBorder="1"/>
    <xf numFmtId="2" fontId="20" fillId="2" borderId="65" xfId="6" applyNumberFormat="1" applyFont="1" applyFill="1" applyBorder="1" applyAlignment="1">
      <alignment horizontal="left"/>
    </xf>
    <xf numFmtId="0" fontId="7" fillId="0" borderId="63" xfId="6" applyBorder="1"/>
    <xf numFmtId="0" fontId="112" fillId="0" borderId="0" xfId="1782" applyFont="1"/>
    <xf numFmtId="0" fontId="43" fillId="4" borderId="34" xfId="0" applyFont="1" applyFill="1" applyBorder="1" applyAlignment="1" applyProtection="1">
      <alignment horizontal="center"/>
      <protection locked="0"/>
    </xf>
    <xf numFmtId="0" fontId="43" fillId="0" borderId="34" xfId="0" applyFont="1" applyBorder="1" applyAlignment="1" applyProtection="1">
      <alignment horizontal="center"/>
      <protection locked="0"/>
    </xf>
    <xf numFmtId="0" fontId="71" fillId="4" borderId="17" xfId="0" applyFont="1" applyFill="1" applyBorder="1" applyAlignment="1">
      <alignment horizontal="left"/>
    </xf>
    <xf numFmtId="0" fontId="52" fillId="0" borderId="92" xfId="0" applyFont="1" applyBorder="1" applyAlignment="1">
      <alignment horizontal="center" vertical="center"/>
    </xf>
    <xf numFmtId="0" fontId="119" fillId="0" borderId="0" xfId="3555" applyFont="1"/>
    <xf numFmtId="0" fontId="120" fillId="0" borderId="0" xfId="3555" applyFont="1" applyAlignment="1">
      <alignment horizontal="center" vertical="center"/>
    </xf>
    <xf numFmtId="0" fontId="121" fillId="0" borderId="0" xfId="3555" applyFont="1" applyAlignment="1">
      <alignment horizontal="center" vertical="center" shrinkToFit="1"/>
    </xf>
    <xf numFmtId="0" fontId="122" fillId="0" borderId="0" xfId="3555" applyFont="1" applyAlignment="1">
      <alignment vertical="center" shrinkToFit="1"/>
    </xf>
    <xf numFmtId="0" fontId="118" fillId="0" borderId="0" xfId="3555" applyFont="1"/>
    <xf numFmtId="0" fontId="1" fillId="15" borderId="93" xfId="3555" applyFill="1" applyBorder="1"/>
    <xf numFmtId="0" fontId="1" fillId="0" borderId="93" xfId="3555" applyBorder="1"/>
    <xf numFmtId="0" fontId="123" fillId="0" borderId="0" xfId="3555" applyFont="1" applyAlignment="1">
      <alignment horizontal="center"/>
    </xf>
    <xf numFmtId="14" fontId="120" fillId="5" borderId="0" xfId="3555" applyNumberFormat="1" applyFont="1" applyFill="1" applyAlignment="1" applyProtection="1">
      <alignment horizontal="center" vertical="center" shrinkToFit="1"/>
      <protection locked="0"/>
    </xf>
    <xf numFmtId="0" fontId="121" fillId="9" borderId="63" xfId="3555" applyFont="1" applyFill="1" applyBorder="1" applyAlignment="1">
      <alignment horizontal="center" vertical="center"/>
    </xf>
    <xf numFmtId="0" fontId="122" fillId="5" borderId="93" xfId="3555" applyFont="1" applyFill="1" applyBorder="1" applyAlignment="1" applyProtection="1">
      <alignment vertical="center" shrinkToFit="1"/>
      <protection locked="0"/>
    </xf>
    <xf numFmtId="14" fontId="120" fillId="0" borderId="0" xfId="3555" applyNumberFormat="1" applyFont="1" applyAlignment="1">
      <alignment horizontal="center" vertical="center" shrinkToFit="1"/>
    </xf>
    <xf numFmtId="0" fontId="122" fillId="0" borderId="0" xfId="3555" applyFont="1" applyAlignment="1">
      <alignment horizontal="right" vertical="center" shrinkToFit="1"/>
    </xf>
    <xf numFmtId="14" fontId="125" fillId="0" borderId="0" xfId="3555" applyNumberFormat="1" applyFont="1" applyAlignment="1">
      <alignment horizontal="center" vertical="center" shrinkToFit="1"/>
    </xf>
    <xf numFmtId="0" fontId="121" fillId="0" borderId="0" xfId="3555" applyFont="1" applyAlignment="1">
      <alignment horizontal="center" vertical="center"/>
    </xf>
    <xf numFmtId="0" fontId="122" fillId="0" borderId="0" xfId="3555" applyFont="1" applyAlignment="1">
      <alignment horizontal="center" vertical="center" shrinkToFit="1"/>
    </xf>
    <xf numFmtId="0" fontId="122" fillId="5" borderId="93" xfId="3555" applyFont="1" applyFill="1" applyBorder="1" applyAlignment="1" applyProtection="1">
      <alignment horizontal="left" vertical="center" shrinkToFit="1"/>
      <protection locked="0"/>
    </xf>
    <xf numFmtId="0" fontId="126" fillId="5" borderId="0" xfId="0" applyFont="1" applyFill="1"/>
    <xf numFmtId="0" fontId="114" fillId="0" borderId="17" xfId="0" applyFont="1" applyBorder="1" applyAlignment="1" applyProtection="1">
      <alignment horizontal="center"/>
      <protection locked="0"/>
    </xf>
    <xf numFmtId="0" fontId="16" fillId="0" borderId="91" xfId="0" applyFont="1" applyBorder="1"/>
    <xf numFmtId="0" fontId="11" fillId="0" borderId="105" xfId="0" applyFont="1" applyBorder="1" applyAlignment="1" applyProtection="1">
      <alignment horizontal="center"/>
      <protection locked="0"/>
    </xf>
    <xf numFmtId="0" fontId="113" fillId="0" borderId="105" xfId="0" applyFont="1" applyBorder="1" applyAlignment="1" applyProtection="1">
      <alignment horizontal="center"/>
      <protection locked="0"/>
    </xf>
    <xf numFmtId="0" fontId="75" fillId="0" borderId="108" xfId="0" applyFont="1" applyBorder="1" applyAlignment="1" applyProtection="1">
      <alignment horizontal="center"/>
      <protection locked="0"/>
    </xf>
    <xf numFmtId="0" fontId="43" fillId="0" borderId="105" xfId="0" applyFont="1" applyBorder="1" applyAlignment="1" applyProtection="1">
      <alignment horizontal="center"/>
      <protection locked="0"/>
    </xf>
    <xf numFmtId="0" fontId="43" fillId="4" borderId="105" xfId="0" applyFont="1" applyFill="1" applyBorder="1" applyAlignment="1" applyProtection="1">
      <alignment horizontal="center"/>
      <protection locked="0"/>
    </xf>
    <xf numFmtId="0" fontId="113" fillId="0" borderId="34" xfId="0" applyFont="1" applyBorder="1" applyAlignment="1" applyProtection="1">
      <alignment horizontal="center"/>
      <protection locked="0"/>
    </xf>
    <xf numFmtId="0" fontId="114" fillId="0" borderId="111" xfId="0" applyFont="1" applyBorder="1" applyAlignment="1" applyProtection="1">
      <alignment horizontal="center"/>
      <protection locked="0"/>
    </xf>
    <xf numFmtId="0" fontId="46" fillId="5" borderId="119" xfId="6" applyFont="1" applyFill="1" applyBorder="1" applyAlignment="1">
      <alignment horizontal="left"/>
    </xf>
    <xf numFmtId="0" fontId="20" fillId="2" borderId="119" xfId="6" applyFont="1" applyFill="1" applyBorder="1"/>
    <xf numFmtId="0" fontId="7" fillId="2" borderId="120" xfId="6" applyFill="1" applyBorder="1"/>
    <xf numFmtId="0" fontId="7" fillId="2" borderId="109" xfId="6" applyFill="1" applyBorder="1" applyAlignment="1">
      <alignment horizontal="center"/>
    </xf>
    <xf numFmtId="0" fontId="7" fillId="0" borderId="0" xfId="0" applyFont="1" applyAlignment="1">
      <alignment vertical="center"/>
    </xf>
    <xf numFmtId="0" fontId="130" fillId="4" borderId="123" xfId="0" applyFont="1" applyFill="1" applyBorder="1" applyAlignment="1" applyProtection="1">
      <alignment horizontal="center"/>
      <protection locked="0"/>
    </xf>
    <xf numFmtId="49" fontId="76" fillId="0" borderId="126" xfId="0" applyNumberFormat="1" applyFont="1" applyBorder="1" applyAlignment="1" applyProtection="1">
      <alignment horizontal="center"/>
      <protection locked="0"/>
    </xf>
    <xf numFmtId="16" fontId="122" fillId="5" borderId="93" xfId="3555" applyNumberFormat="1" applyFont="1" applyFill="1" applyBorder="1" applyAlignment="1" applyProtection="1">
      <alignment vertical="center" shrinkToFit="1"/>
      <protection locked="0"/>
    </xf>
    <xf numFmtId="0" fontId="122" fillId="5" borderId="93" xfId="3555" applyFont="1" applyFill="1" applyBorder="1" applyAlignment="1" applyProtection="1">
      <alignment horizontal="left" vertical="center" wrapText="1" shrinkToFit="1"/>
      <protection locked="0"/>
    </xf>
    <xf numFmtId="49" fontId="119" fillId="0" borderId="0" xfId="3555" applyNumberFormat="1" applyFont="1" applyAlignment="1">
      <alignment horizontal="left"/>
    </xf>
    <xf numFmtId="0" fontId="119" fillId="0" borderId="0" xfId="3555" applyFont="1" applyAlignment="1">
      <alignment horizontal="left"/>
    </xf>
    <xf numFmtId="0" fontId="136" fillId="0" borderId="57" xfId="7" applyFont="1" applyBorder="1" applyAlignment="1">
      <alignment horizontal="left"/>
    </xf>
    <xf numFmtId="0" fontId="137" fillId="4" borderId="57" xfId="7" applyFont="1" applyFill="1" applyBorder="1" applyAlignment="1">
      <alignment horizontal="left"/>
    </xf>
    <xf numFmtId="0" fontId="63" fillId="4" borderId="55" xfId="0" applyFont="1" applyFill="1" applyBorder="1" applyAlignment="1">
      <alignment horizontal="center"/>
    </xf>
    <xf numFmtId="0" fontId="9" fillId="5" borderId="131" xfId="0" applyFont="1" applyFill="1" applyBorder="1" applyAlignment="1">
      <alignment horizontal="center"/>
    </xf>
    <xf numFmtId="0" fontId="63" fillId="5" borderId="77" xfId="63" applyFont="1" applyFill="1" applyBorder="1"/>
    <xf numFmtId="1" fontId="138" fillId="0" borderId="5" xfId="0" applyNumberFormat="1" applyFont="1" applyBorder="1" applyAlignment="1">
      <alignment horizontal="center"/>
    </xf>
    <xf numFmtId="1" fontId="138" fillId="0" borderId="59" xfId="0" applyNumberFormat="1" applyFont="1" applyBorder="1" applyAlignment="1">
      <alignment horizontal="center"/>
    </xf>
    <xf numFmtId="1" fontId="138" fillId="8" borderId="53" xfId="0" applyNumberFormat="1" applyFont="1" applyFill="1" applyBorder="1" applyAlignment="1">
      <alignment horizontal="center"/>
    </xf>
    <xf numFmtId="2" fontId="138" fillId="5" borderId="5" xfId="0" applyNumberFormat="1" applyFont="1" applyFill="1" applyBorder="1" applyAlignment="1">
      <alignment horizontal="center"/>
    </xf>
    <xf numFmtId="0" fontId="139" fillId="5" borderId="0" xfId="0" applyFont="1" applyFill="1" applyAlignment="1">
      <alignment horizontal="center" vertical="center"/>
    </xf>
    <xf numFmtId="0" fontId="140" fillId="0" borderId="0" xfId="0" applyFont="1"/>
    <xf numFmtId="0" fontId="140" fillId="5" borderId="5" xfId="0" applyFont="1" applyFill="1" applyBorder="1"/>
    <xf numFmtId="1" fontId="142" fillId="0" borderId="1" xfId="0" applyNumberFormat="1" applyFont="1" applyBorder="1" applyAlignment="1">
      <alignment horizontal="center"/>
    </xf>
    <xf numFmtId="2" fontId="143" fillId="16" borderId="20" xfId="0" applyNumberFormat="1" applyFont="1" applyFill="1" applyBorder="1" applyAlignment="1">
      <alignment horizontal="center"/>
    </xf>
    <xf numFmtId="1" fontId="139" fillId="0" borderId="0" xfId="0" applyNumberFormat="1" applyFont="1" applyAlignment="1">
      <alignment horizontal="center"/>
    </xf>
    <xf numFmtId="0" fontId="139" fillId="0" borderId="0" xfId="0" applyFont="1"/>
    <xf numFmtId="49" fontId="106" fillId="0" borderId="130" xfId="0" applyNumberFormat="1" applyFont="1" applyBorder="1" applyProtection="1">
      <protection locked="0"/>
    </xf>
    <xf numFmtId="0" fontId="145" fillId="4" borderId="18" xfId="0" applyFont="1" applyFill="1" applyBorder="1" applyAlignment="1">
      <alignment horizontal="left" vertical="center"/>
    </xf>
    <xf numFmtId="49" fontId="130" fillId="4" borderId="123" xfId="0" applyNumberFormat="1" applyFont="1" applyFill="1" applyBorder="1" applyAlignment="1" applyProtection="1">
      <alignment horizontal="center"/>
      <protection locked="0"/>
    </xf>
    <xf numFmtId="0" fontId="65" fillId="8" borderId="90" xfId="0" applyFont="1" applyFill="1" applyBorder="1" applyAlignment="1">
      <alignment horizontal="center" vertical="center"/>
    </xf>
    <xf numFmtId="0" fontId="146" fillId="4" borderId="55" xfId="0" applyFont="1" applyFill="1" applyBorder="1" applyAlignment="1">
      <alignment horizontal="center"/>
    </xf>
    <xf numFmtId="0" fontId="75" fillId="0" borderId="123" xfId="0" applyFont="1" applyBorder="1" applyAlignment="1" applyProtection="1">
      <alignment horizontal="center"/>
      <protection locked="0"/>
    </xf>
    <xf numFmtId="49" fontId="122" fillId="5" borderId="93" xfId="3555" applyNumberFormat="1" applyFont="1" applyFill="1" applyBorder="1" applyAlignment="1" applyProtection="1">
      <alignment horizontal="left" vertical="center" shrinkToFit="1"/>
      <protection locked="0"/>
    </xf>
    <xf numFmtId="0" fontId="75" fillId="4" borderId="123" xfId="0" applyFont="1" applyFill="1" applyBorder="1" applyAlignment="1" applyProtection="1">
      <alignment horizontal="center"/>
      <protection locked="0"/>
    </xf>
    <xf numFmtId="49" fontId="10" fillId="4" borderId="55" xfId="0" applyNumberFormat="1" applyFont="1" applyFill="1" applyBorder="1" applyAlignment="1">
      <alignment horizontal="center"/>
    </xf>
    <xf numFmtId="0" fontId="75" fillId="0" borderId="133" xfId="0" applyFont="1" applyBorder="1" applyAlignment="1" applyProtection="1">
      <alignment horizontal="center"/>
      <protection locked="0"/>
    </xf>
    <xf numFmtId="0" fontId="150" fillId="0" borderId="25" xfId="0" applyFont="1" applyBorder="1" applyAlignment="1">
      <alignment horizontal="center" vertical="center"/>
    </xf>
    <xf numFmtId="0" fontId="151" fillId="4" borderId="7" xfId="0" applyFont="1" applyFill="1" applyBorder="1" applyAlignment="1">
      <alignment horizontal="center" vertical="center"/>
    </xf>
    <xf numFmtId="0" fontId="151" fillId="4" borderId="18" xfId="0" applyFont="1" applyFill="1" applyBorder="1" applyAlignment="1">
      <alignment horizontal="center" vertical="center"/>
    </xf>
    <xf numFmtId="0" fontId="112" fillId="12" borderId="5" xfId="0" applyFont="1" applyFill="1" applyBorder="1" applyAlignment="1">
      <alignment horizontal="left" vertical="center"/>
    </xf>
    <xf numFmtId="0" fontId="151" fillId="4" borderId="64" xfId="63" applyFont="1" applyFill="1" applyBorder="1" applyAlignment="1">
      <alignment horizontal="center" vertical="center"/>
    </xf>
    <xf numFmtId="0" fontId="150" fillId="22" borderId="18" xfId="0" applyFont="1" applyFill="1" applyBorder="1" applyAlignment="1">
      <alignment horizontal="left" vertical="center"/>
    </xf>
    <xf numFmtId="0" fontId="152" fillId="0" borderId="5" xfId="0" applyFont="1" applyBorder="1" applyAlignment="1">
      <alignment horizontal="center" vertical="center"/>
    </xf>
    <xf numFmtId="0" fontId="150" fillId="0" borderId="24" xfId="0" applyFont="1" applyBorder="1" applyAlignment="1">
      <alignment horizontal="center" vertical="center"/>
    </xf>
    <xf numFmtId="0" fontId="151" fillId="4" borderId="5" xfId="0" applyFont="1" applyFill="1" applyBorder="1" applyAlignment="1">
      <alignment horizontal="center" vertical="center"/>
    </xf>
    <xf numFmtId="0" fontId="151" fillId="4" borderId="63" xfId="63" applyFont="1" applyFill="1" applyBorder="1" applyAlignment="1">
      <alignment horizontal="center" vertical="center"/>
    </xf>
    <xf numFmtId="0" fontId="112" fillId="0" borderId="24" xfId="0" applyFont="1" applyBorder="1" applyAlignment="1">
      <alignment horizontal="center" vertical="center"/>
    </xf>
    <xf numFmtId="0" fontId="112" fillId="4" borderId="5" xfId="0" applyFont="1" applyFill="1" applyBorder="1" applyAlignment="1">
      <alignment horizontal="center" vertical="center"/>
    </xf>
    <xf numFmtId="0" fontId="112" fillId="4" borderId="63" xfId="63" applyFont="1" applyFill="1" applyBorder="1" applyAlignment="1">
      <alignment horizontal="center" vertical="center"/>
    </xf>
    <xf numFmtId="0" fontId="112" fillId="4" borderId="64" xfId="63" applyFont="1" applyFill="1" applyBorder="1" applyAlignment="1">
      <alignment horizontal="center" vertical="center"/>
    </xf>
    <xf numFmtId="0" fontId="112" fillId="0" borderId="5" xfId="0" applyFont="1" applyBorder="1" applyAlignment="1">
      <alignment horizontal="center" vertical="center"/>
    </xf>
    <xf numFmtId="0" fontId="112" fillId="4" borderId="18" xfId="0" applyFont="1" applyFill="1" applyBorder="1" applyAlignment="1">
      <alignment horizontal="center" vertical="center"/>
    </xf>
    <xf numFmtId="0" fontId="153" fillId="12" borderId="5" xfId="0" applyFont="1" applyFill="1" applyBorder="1" applyAlignment="1">
      <alignment horizontal="left" vertical="center"/>
    </xf>
    <xf numFmtId="0" fontId="112" fillId="0" borderId="58" xfId="0" applyFont="1" applyBorder="1" applyAlignment="1">
      <alignment horizontal="center" vertical="center"/>
    </xf>
    <xf numFmtId="0" fontId="112" fillId="4" borderId="118" xfId="0" applyFont="1" applyFill="1" applyBorder="1" applyAlignment="1">
      <alignment horizontal="center" vertical="center"/>
    </xf>
    <xf numFmtId="0" fontId="112" fillId="0" borderId="59" xfId="0" applyFont="1" applyBorder="1" applyAlignment="1">
      <alignment horizontal="center" vertical="center"/>
    </xf>
    <xf numFmtId="0" fontId="112" fillId="4" borderId="112" xfId="0" applyFont="1" applyFill="1" applyBorder="1" applyAlignment="1">
      <alignment horizontal="center" vertical="center"/>
    </xf>
    <xf numFmtId="0" fontId="112" fillId="4" borderId="71" xfId="63" applyFont="1" applyFill="1" applyBorder="1" applyAlignment="1">
      <alignment horizontal="center" vertical="center"/>
    </xf>
    <xf numFmtId="0" fontId="112" fillId="12" borderId="70" xfId="0" applyFont="1" applyFill="1" applyBorder="1" applyAlignment="1">
      <alignment horizontal="left" vertical="center"/>
    </xf>
    <xf numFmtId="0" fontId="112" fillId="4" borderId="72" xfId="63" applyFont="1" applyFill="1" applyBorder="1" applyAlignment="1">
      <alignment horizontal="center" vertical="center"/>
    </xf>
    <xf numFmtId="0" fontId="150" fillId="22" borderId="62" xfId="0" applyFont="1" applyFill="1" applyBorder="1" applyAlignment="1">
      <alignment horizontal="left" vertical="center"/>
    </xf>
    <xf numFmtId="0" fontId="154" fillId="2" borderId="34" xfId="6" applyFont="1" applyFill="1" applyBorder="1"/>
    <xf numFmtId="49" fontId="154" fillId="2" borderId="0" xfId="6" applyNumberFormat="1" applyFont="1" applyFill="1"/>
    <xf numFmtId="0" fontId="154" fillId="2" borderId="133" xfId="6" applyFont="1" applyFill="1" applyBorder="1"/>
    <xf numFmtId="0" fontId="154" fillId="2" borderId="0" xfId="6" applyFont="1" applyFill="1"/>
    <xf numFmtId="0" fontId="156" fillId="2" borderId="34" xfId="6" applyFont="1" applyFill="1" applyBorder="1"/>
    <xf numFmtId="0" fontId="154" fillId="2" borderId="105" xfId="6" applyFont="1" applyFill="1" applyBorder="1" applyAlignment="1">
      <alignment horizontal="left"/>
    </xf>
    <xf numFmtId="0" fontId="154" fillId="2" borderId="107" xfId="6" applyFont="1" applyFill="1" applyBorder="1"/>
    <xf numFmtId="0" fontId="154" fillId="2" borderId="29" xfId="6" applyFont="1" applyFill="1" applyBorder="1" applyAlignment="1">
      <alignment horizontal="center"/>
    </xf>
    <xf numFmtId="0" fontId="154" fillId="2" borderId="134" xfId="6" applyFont="1" applyFill="1" applyBorder="1"/>
    <xf numFmtId="0" fontId="154" fillId="2" borderId="29" xfId="6" applyFont="1" applyFill="1" applyBorder="1"/>
    <xf numFmtId="0" fontId="154" fillId="2" borderId="16" xfId="6" applyFont="1" applyFill="1" applyBorder="1"/>
    <xf numFmtId="0" fontId="154" fillId="2" borderId="119" xfId="6" applyFont="1" applyFill="1" applyBorder="1"/>
    <xf numFmtId="0" fontId="154" fillId="2" borderId="120" xfId="6" applyFont="1" applyFill="1" applyBorder="1"/>
    <xf numFmtId="0" fontId="154" fillId="2" borderId="34" xfId="6" applyFont="1" applyFill="1" applyBorder="1" applyAlignment="1">
      <alignment horizontal="center"/>
    </xf>
    <xf numFmtId="0" fontId="154" fillId="2" borderId="0" xfId="6" applyFont="1" applyFill="1" applyAlignment="1">
      <alignment horizontal="center"/>
    </xf>
    <xf numFmtId="0" fontId="154" fillId="2" borderId="14" xfId="6" applyFont="1" applyFill="1" applyBorder="1"/>
    <xf numFmtId="0" fontId="154" fillId="2" borderId="105" xfId="6" applyFont="1" applyFill="1" applyBorder="1" applyAlignment="1">
      <alignment horizontal="center"/>
    </xf>
    <xf numFmtId="0" fontId="154" fillId="2" borderId="16" xfId="6" applyFont="1" applyFill="1" applyBorder="1" applyAlignment="1">
      <alignment horizontal="left"/>
    </xf>
    <xf numFmtId="0" fontId="154" fillId="2" borderId="134" xfId="6" applyFont="1" applyFill="1" applyBorder="1" applyAlignment="1">
      <alignment horizontal="center"/>
    </xf>
    <xf numFmtId="0" fontId="154" fillId="2" borderId="121" xfId="6" applyFont="1" applyFill="1" applyBorder="1" applyAlignment="1">
      <alignment horizontal="center"/>
    </xf>
    <xf numFmtId="0" fontId="154" fillId="2" borderId="129" xfId="6" applyFont="1" applyFill="1" applyBorder="1"/>
    <xf numFmtId="0" fontId="154" fillId="2" borderId="121" xfId="6" applyFont="1" applyFill="1" applyBorder="1"/>
    <xf numFmtId="0" fontId="154" fillId="2" borderId="130" xfId="6" applyFont="1" applyFill="1" applyBorder="1"/>
    <xf numFmtId="0" fontId="154" fillId="2" borderId="135" xfId="6" applyFont="1" applyFill="1" applyBorder="1"/>
    <xf numFmtId="0" fontId="154" fillId="2" borderId="136" xfId="6" applyFont="1" applyFill="1" applyBorder="1"/>
    <xf numFmtId="0" fontId="154" fillId="2" borderId="129" xfId="6" applyFont="1" applyFill="1" applyBorder="1" applyAlignment="1">
      <alignment horizontal="center"/>
    </xf>
    <xf numFmtId="0" fontId="154" fillId="2" borderId="135" xfId="6" applyFont="1" applyFill="1" applyBorder="1" applyAlignment="1">
      <alignment horizontal="center"/>
    </xf>
    <xf numFmtId="0" fontId="154" fillId="2" borderId="136" xfId="6" applyFont="1" applyFill="1" applyBorder="1" applyAlignment="1">
      <alignment horizontal="center"/>
    </xf>
    <xf numFmtId="0" fontId="11" fillId="0" borderId="111" xfId="0" applyFont="1" applyBorder="1" applyAlignment="1" applyProtection="1">
      <alignment horizontal="center"/>
      <protection locked="0"/>
    </xf>
    <xf numFmtId="0" fontId="132" fillId="0" borderId="133" xfId="0" applyFont="1" applyBorder="1" applyAlignment="1" applyProtection="1">
      <alignment horizontal="center"/>
      <protection locked="0"/>
    </xf>
    <xf numFmtId="0" fontId="75" fillId="0" borderId="122" xfId="0" applyFont="1" applyBorder="1" applyAlignment="1" applyProtection="1">
      <alignment horizontal="center"/>
      <protection locked="0"/>
    </xf>
    <xf numFmtId="49" fontId="106" fillId="0" borderId="138" xfId="0" applyNumberFormat="1" applyFont="1" applyBorder="1" applyProtection="1">
      <protection locked="0"/>
    </xf>
    <xf numFmtId="0" fontId="113" fillId="0" borderId="111" xfId="0" applyFont="1" applyBorder="1" applyAlignment="1" applyProtection="1">
      <alignment horizontal="center"/>
      <protection locked="0"/>
    </xf>
    <xf numFmtId="0" fontId="43" fillId="0" borderId="111" xfId="0" applyFont="1" applyBorder="1" applyAlignment="1" applyProtection="1">
      <alignment horizontal="center"/>
      <protection locked="0"/>
    </xf>
    <xf numFmtId="0" fontId="43" fillId="0" borderId="17" xfId="0" applyFont="1" applyBorder="1" applyAlignment="1" applyProtection="1">
      <alignment horizontal="center"/>
      <protection locked="0"/>
    </xf>
    <xf numFmtId="0" fontId="132" fillId="0" borderId="122" xfId="0" applyFont="1" applyBorder="1" applyAlignment="1" applyProtection="1">
      <alignment horizontal="center"/>
      <protection locked="0"/>
    </xf>
    <xf numFmtId="0" fontId="11" fillId="0" borderId="106" xfId="0" applyFont="1" applyBorder="1" applyAlignment="1" applyProtection="1">
      <alignment horizontal="center"/>
      <protection locked="0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32" fillId="0" borderId="123" xfId="0" applyFont="1" applyBorder="1" applyAlignment="1" applyProtection="1">
      <alignment horizontal="center"/>
      <protection locked="0"/>
    </xf>
    <xf numFmtId="0" fontId="75" fillId="0" borderId="0" xfId="0" applyFont="1" applyAlignment="1" applyProtection="1">
      <alignment horizontal="center"/>
      <protection locked="0"/>
    </xf>
    <xf numFmtId="49" fontId="106" fillId="0" borderId="126" xfId="0" applyNumberFormat="1" applyFont="1" applyBorder="1" applyProtection="1">
      <protection locked="0"/>
    </xf>
    <xf numFmtId="49" fontId="106" fillId="0" borderId="139" xfId="0" applyNumberFormat="1" applyFont="1" applyBorder="1" applyProtection="1">
      <protection locked="0"/>
    </xf>
    <xf numFmtId="49" fontId="106" fillId="0" borderId="125" xfId="0" applyNumberFormat="1" applyFont="1" applyBorder="1" applyProtection="1">
      <protection locked="0"/>
    </xf>
    <xf numFmtId="0" fontId="157" fillId="12" borderId="2" xfId="0" applyFont="1" applyFill="1" applyBorder="1" applyAlignment="1">
      <alignment horizontal="center" vertical="center"/>
    </xf>
    <xf numFmtId="0" fontId="116" fillId="24" borderId="2" xfId="0" applyFont="1" applyFill="1" applyBorder="1" applyAlignment="1">
      <alignment horizontal="center" vertical="center"/>
    </xf>
    <xf numFmtId="0" fontId="115" fillId="21" borderId="2" xfId="0" applyFont="1" applyFill="1" applyBorder="1" applyAlignment="1">
      <alignment horizontal="center" vertical="center"/>
    </xf>
    <xf numFmtId="0" fontId="66" fillId="12" borderId="84" xfId="0" applyFont="1" applyFill="1" applyBorder="1" applyAlignment="1">
      <alignment horizontal="center" vertical="center"/>
    </xf>
    <xf numFmtId="0" fontId="116" fillId="20" borderId="3" xfId="0" applyFont="1" applyFill="1" applyBorder="1" applyAlignment="1">
      <alignment horizontal="center" vertical="center"/>
    </xf>
    <xf numFmtId="0" fontId="117" fillId="20" borderId="87" xfId="0" applyFont="1" applyFill="1" applyBorder="1" applyAlignment="1">
      <alignment horizontal="center" vertical="center"/>
    </xf>
    <xf numFmtId="0" fontId="49" fillId="0" borderId="3" xfId="0" applyFont="1" applyBorder="1" applyAlignment="1">
      <alignment horizontal="center" vertical="center"/>
    </xf>
    <xf numFmtId="0" fontId="141" fillId="0" borderId="3" xfId="0" applyFont="1" applyBorder="1" applyAlignment="1">
      <alignment horizontal="center" vertical="center"/>
    </xf>
    <xf numFmtId="0" fontId="112" fillId="0" borderId="114" xfId="0" applyFont="1" applyBorder="1" applyAlignment="1">
      <alignment horizontal="center" vertical="center"/>
    </xf>
    <xf numFmtId="0" fontId="52" fillId="0" borderId="140" xfId="0" applyFont="1" applyBorder="1" applyAlignment="1">
      <alignment horizontal="center" vertical="center"/>
    </xf>
    <xf numFmtId="0" fontId="149" fillId="4" borderId="2" xfId="0" applyFont="1" applyFill="1" applyBorder="1" applyAlignment="1">
      <alignment horizontal="center" vertical="center" wrapText="1"/>
    </xf>
    <xf numFmtId="0" fontId="158" fillId="24" borderId="2" xfId="0" applyFont="1" applyFill="1" applyBorder="1" applyAlignment="1">
      <alignment horizontal="center" vertical="center" wrapText="1"/>
    </xf>
    <xf numFmtId="1" fontId="159" fillId="8" borderId="53" xfId="0" applyNumberFormat="1" applyFont="1" applyFill="1" applyBorder="1" applyAlignment="1">
      <alignment horizontal="center"/>
    </xf>
    <xf numFmtId="0" fontId="51" fillId="4" borderId="20" xfId="0" applyFont="1" applyFill="1" applyBorder="1" applyAlignment="1">
      <alignment horizontal="center" vertical="center"/>
    </xf>
    <xf numFmtId="0" fontId="52" fillId="4" borderId="75" xfId="0" applyFont="1" applyFill="1" applyBorder="1" applyAlignment="1">
      <alignment horizontal="center" vertical="center"/>
    </xf>
    <xf numFmtId="0" fontId="52" fillId="4" borderId="76" xfId="0" applyFont="1" applyFill="1" applyBorder="1" applyAlignment="1">
      <alignment horizontal="center" vertical="center"/>
    </xf>
    <xf numFmtId="0" fontId="70" fillId="4" borderId="20" xfId="0" applyFont="1" applyFill="1" applyBorder="1" applyAlignment="1">
      <alignment horizontal="left" vertical="center"/>
    </xf>
    <xf numFmtId="0" fontId="73" fillId="0" borderId="20" xfId="0" applyFont="1" applyBorder="1" applyAlignment="1">
      <alignment horizontal="center" vertical="center"/>
    </xf>
    <xf numFmtId="0" fontId="161" fillId="8" borderId="53" xfId="0" applyFont="1" applyFill="1" applyBorder="1" applyAlignment="1">
      <alignment horizontal="left"/>
    </xf>
    <xf numFmtId="49" fontId="106" fillId="0" borderId="133" xfId="0" applyNumberFormat="1" applyFont="1" applyBorder="1" applyProtection="1">
      <protection locked="0"/>
    </xf>
    <xf numFmtId="0" fontId="65" fillId="5" borderId="53" xfId="0" applyFont="1" applyFill="1" applyBorder="1" applyAlignment="1">
      <alignment horizontal="center" vertical="center"/>
    </xf>
    <xf numFmtId="49" fontId="160" fillId="5" borderId="53" xfId="0" applyNumberFormat="1" applyFont="1" applyFill="1" applyBorder="1" applyAlignment="1">
      <alignment horizontal="center"/>
    </xf>
    <xf numFmtId="0" fontId="168" fillId="5" borderId="96" xfId="0" applyFont="1" applyFill="1" applyBorder="1" applyAlignment="1">
      <alignment horizontal="center" vertical="center"/>
    </xf>
    <xf numFmtId="49" fontId="169" fillId="0" borderId="99" xfId="0" applyNumberFormat="1" applyFont="1" applyBorder="1" applyAlignment="1">
      <alignment horizontal="center" vertical="center"/>
    </xf>
    <xf numFmtId="49" fontId="169" fillId="4" borderId="99" xfId="0" applyNumberFormat="1" applyFont="1" applyFill="1" applyBorder="1" applyAlignment="1">
      <alignment horizontal="center" vertical="center"/>
    </xf>
    <xf numFmtId="0" fontId="169" fillId="0" borderId="99" xfId="0" applyFont="1" applyBorder="1" applyAlignment="1">
      <alignment horizontal="center" vertical="center"/>
    </xf>
    <xf numFmtId="49" fontId="168" fillId="8" borderId="53" xfId="0" applyNumberFormat="1" applyFont="1" applyFill="1" applyBorder="1" applyAlignment="1">
      <alignment horizontal="center" vertical="center"/>
    </xf>
    <xf numFmtId="0" fontId="168" fillId="0" borderId="124" xfId="0" applyFont="1" applyBorder="1" applyAlignment="1">
      <alignment horizontal="center" vertical="center"/>
    </xf>
    <xf numFmtId="0" fontId="168" fillId="0" borderId="17" xfId="0" applyFont="1" applyBorder="1" applyAlignment="1">
      <alignment horizontal="center" vertical="center"/>
    </xf>
    <xf numFmtId="0" fontId="168" fillId="16" borderId="9" xfId="0" applyFont="1" applyFill="1" applyBorder="1" applyAlignment="1">
      <alignment horizontal="center" vertical="center"/>
    </xf>
    <xf numFmtId="0" fontId="168" fillId="0" borderId="0" xfId="0" applyFont="1" applyAlignment="1">
      <alignment horizontal="center" vertical="center"/>
    </xf>
    <xf numFmtId="0" fontId="112" fillId="0" borderId="141" xfId="0" applyFont="1" applyBorder="1" applyAlignment="1">
      <alignment horizontal="center" vertical="center"/>
    </xf>
    <xf numFmtId="0" fontId="173" fillId="8" borderId="57" xfId="7" applyFont="1" applyFill="1" applyBorder="1" applyAlignment="1">
      <alignment horizontal="left"/>
    </xf>
    <xf numFmtId="49" fontId="174" fillId="8" borderId="55" xfId="0" applyNumberFormat="1" applyFont="1" applyFill="1" applyBorder="1" applyAlignment="1">
      <alignment horizontal="center"/>
    </xf>
    <xf numFmtId="0" fontId="176" fillId="8" borderId="90" xfId="0" applyFont="1" applyFill="1" applyBorder="1" applyAlignment="1">
      <alignment horizontal="center" vertical="center"/>
    </xf>
    <xf numFmtId="0" fontId="50" fillId="8" borderId="146" xfId="0" applyFont="1" applyFill="1" applyBorder="1" applyAlignment="1">
      <alignment horizontal="center" vertical="center"/>
    </xf>
    <xf numFmtId="0" fontId="69" fillId="8" borderId="142" xfId="0" applyFont="1" applyFill="1" applyBorder="1" applyAlignment="1">
      <alignment horizontal="center" vertical="center"/>
    </xf>
    <xf numFmtId="0" fontId="68" fillId="8" borderId="142" xfId="0" applyFont="1" applyFill="1" applyBorder="1" applyAlignment="1">
      <alignment horizontal="center" vertical="center"/>
    </xf>
    <xf numFmtId="0" fontId="175" fillId="5" borderId="85" xfId="63" applyFont="1" applyFill="1" applyBorder="1" applyAlignment="1">
      <alignment horizontal="center" vertical="center"/>
    </xf>
    <xf numFmtId="49" fontId="64" fillId="5" borderId="53" xfId="0" applyNumberFormat="1" applyFont="1" applyFill="1" applyBorder="1" applyAlignment="1">
      <alignment horizontal="left"/>
    </xf>
    <xf numFmtId="0" fontId="177" fillId="5" borderId="53" xfId="0" applyFont="1" applyFill="1" applyBorder="1" applyAlignment="1">
      <alignment horizontal="left"/>
    </xf>
    <xf numFmtId="49" fontId="178" fillId="5" borderId="55" xfId="0" applyNumberFormat="1" applyFont="1" applyFill="1" applyBorder="1" applyAlignment="1">
      <alignment horizontal="center"/>
    </xf>
    <xf numFmtId="0" fontId="162" fillId="12" borderId="5" xfId="0" applyFont="1" applyFill="1" applyBorder="1" applyAlignment="1">
      <alignment horizontal="left" vertical="center"/>
    </xf>
    <xf numFmtId="49" fontId="179" fillId="0" borderId="130" xfId="0" applyNumberFormat="1" applyFont="1" applyBorder="1" applyProtection="1">
      <protection locked="0"/>
    </xf>
    <xf numFmtId="49" fontId="180" fillId="26" borderId="99" xfId="0" applyNumberFormat="1" applyFont="1" applyFill="1" applyBorder="1" applyAlignment="1">
      <alignment horizontal="center" vertical="center"/>
    </xf>
    <xf numFmtId="167" fontId="124" fillId="25" borderId="0" xfId="3555" applyNumberFormat="1" applyFont="1" applyFill="1" applyAlignment="1">
      <alignment horizontal="center" vertical="center" textRotation="90"/>
    </xf>
    <xf numFmtId="0" fontId="162" fillId="5" borderId="18" xfId="0" applyFont="1" applyFill="1" applyBorder="1" applyAlignment="1">
      <alignment horizontal="left" vertical="center"/>
    </xf>
    <xf numFmtId="0" fontId="127" fillId="23" borderId="21" xfId="0" applyFont="1" applyFill="1" applyBorder="1" applyAlignment="1" applyProtection="1">
      <alignment horizontal="center" vertical="center"/>
      <protection locked="0"/>
    </xf>
    <xf numFmtId="0" fontId="127" fillId="23" borderId="109" xfId="0" applyFont="1" applyFill="1" applyBorder="1" applyAlignment="1" applyProtection="1">
      <alignment horizontal="center" vertical="center"/>
      <protection locked="0"/>
    </xf>
    <xf numFmtId="0" fontId="127" fillId="23" borderId="110" xfId="0" applyFont="1" applyFill="1" applyBorder="1" applyAlignment="1" applyProtection="1">
      <alignment horizontal="center" vertical="center"/>
      <protection locked="0"/>
    </xf>
    <xf numFmtId="0" fontId="20" fillId="12" borderId="106" xfId="0" applyFont="1" applyFill="1" applyBorder="1" applyAlignment="1" applyProtection="1">
      <alignment horizontal="center" vertical="center" wrapText="1"/>
      <protection locked="0"/>
    </xf>
    <xf numFmtId="0" fontId="20" fillId="12" borderId="29" xfId="0" applyFont="1" applyFill="1" applyBorder="1" applyAlignment="1" applyProtection="1">
      <alignment horizontal="center" vertical="center" wrapText="1"/>
      <protection locked="0"/>
    </xf>
    <xf numFmtId="0" fontId="20" fillId="12" borderId="0" xfId="0" applyFont="1" applyFill="1" applyAlignment="1" applyProtection="1">
      <alignment horizontal="center" vertical="center" wrapText="1"/>
      <protection locked="0"/>
    </xf>
    <xf numFmtId="0" fontId="38" fillId="0" borderId="0" xfId="0" applyFont="1" applyAlignment="1" applyProtection="1">
      <alignment horizontal="center"/>
      <protection locked="0"/>
    </xf>
    <xf numFmtId="0" fontId="38" fillId="0" borderId="17" xfId="0" applyFont="1" applyBorder="1" applyAlignment="1" applyProtection="1">
      <alignment horizontal="center"/>
      <protection locked="0"/>
    </xf>
    <xf numFmtId="49" fontId="144" fillId="0" borderId="127" xfId="0" applyNumberFormat="1" applyFont="1" applyBorder="1" applyAlignment="1" applyProtection="1">
      <alignment horizontal="center"/>
      <protection locked="0"/>
    </xf>
    <xf numFmtId="49" fontId="144" fillId="0" borderId="125" xfId="0" applyNumberFormat="1" applyFont="1" applyBorder="1" applyAlignment="1" applyProtection="1">
      <alignment horizontal="center"/>
      <protection locked="0"/>
    </xf>
    <xf numFmtId="49" fontId="144" fillId="0" borderId="121" xfId="0" applyNumberFormat="1" applyFont="1" applyBorder="1" applyAlignment="1" applyProtection="1">
      <alignment horizontal="center"/>
      <protection locked="0"/>
    </xf>
    <xf numFmtId="49" fontId="144" fillId="0" borderId="129" xfId="0" applyNumberFormat="1" applyFont="1" applyBorder="1" applyAlignment="1" applyProtection="1">
      <alignment horizontal="center"/>
      <protection locked="0"/>
    </xf>
    <xf numFmtId="49" fontId="144" fillId="0" borderId="124" xfId="0" applyNumberFormat="1" applyFont="1" applyBorder="1" applyAlignment="1" applyProtection="1">
      <alignment horizontal="center"/>
      <protection locked="0"/>
    </xf>
    <xf numFmtId="0" fontId="163" fillId="0" borderId="106" xfId="0" applyFont="1" applyBorder="1" applyAlignment="1" applyProtection="1">
      <alignment horizontal="center" vertical="center" wrapText="1"/>
      <protection locked="0"/>
    </xf>
    <xf numFmtId="0" fontId="163" fillId="0" borderId="0" xfId="0" applyFont="1" applyAlignment="1" applyProtection="1">
      <alignment horizontal="center" vertical="center" wrapText="1"/>
      <protection locked="0"/>
    </xf>
    <xf numFmtId="0" fontId="128" fillId="0" borderId="29" xfId="0" applyFont="1" applyBorder="1" applyAlignment="1" applyProtection="1">
      <alignment horizontal="center" vertical="center" wrapText="1"/>
      <protection locked="0"/>
    </xf>
    <xf numFmtId="0" fontId="128" fillId="0" borderId="116" xfId="0" applyFont="1" applyBorder="1" applyAlignment="1" applyProtection="1">
      <alignment horizontal="center" vertical="center" wrapText="1"/>
      <protection locked="0"/>
    </xf>
    <xf numFmtId="0" fontId="128" fillId="0" borderId="0" xfId="0" applyFont="1" applyAlignment="1" applyProtection="1">
      <alignment horizontal="center" vertical="center" wrapText="1"/>
      <protection locked="0"/>
    </xf>
    <xf numFmtId="0" fontId="128" fillId="0" borderId="122" xfId="0" applyFont="1" applyBorder="1" applyAlignment="1" applyProtection="1">
      <alignment horizontal="center" vertical="center" wrapText="1"/>
      <protection locked="0"/>
    </xf>
    <xf numFmtId="0" fontId="128" fillId="0" borderId="35" xfId="0" applyFont="1" applyBorder="1" applyAlignment="1" applyProtection="1">
      <alignment horizontal="center" vertical="center" wrapText="1"/>
      <protection locked="0"/>
    </xf>
    <xf numFmtId="0" fontId="128" fillId="0" borderId="123" xfId="0" applyFont="1" applyBorder="1" applyAlignment="1" applyProtection="1">
      <alignment horizontal="center" vertical="center" wrapText="1"/>
      <protection locked="0"/>
    </xf>
    <xf numFmtId="0" fontId="128" fillId="0" borderId="132" xfId="0" applyFont="1" applyBorder="1" applyAlignment="1" applyProtection="1">
      <alignment horizontal="center" vertical="center" wrapText="1"/>
      <protection locked="0"/>
    </xf>
    <xf numFmtId="49" fontId="11" fillId="0" borderId="95" xfId="0" applyNumberFormat="1" applyFont="1" applyBorder="1" applyAlignment="1" applyProtection="1">
      <alignment horizontal="center"/>
      <protection locked="0"/>
    </xf>
    <xf numFmtId="49" fontId="11" fillId="0" borderId="31" xfId="0" applyNumberFormat="1" applyFont="1" applyBorder="1" applyAlignment="1" applyProtection="1">
      <alignment horizontal="center"/>
      <protection locked="0"/>
    </xf>
    <xf numFmtId="0" fontId="38" fillId="0" borderId="34" xfId="0" applyFont="1" applyBorder="1" applyAlignment="1" applyProtection="1">
      <alignment horizontal="center"/>
      <protection locked="0"/>
    </xf>
    <xf numFmtId="0" fontId="78" fillId="20" borderId="21" xfId="0" applyFont="1" applyFill="1" applyBorder="1" applyAlignment="1" applyProtection="1">
      <alignment horizontal="center"/>
      <protection locked="0"/>
    </xf>
    <xf numFmtId="0" fontId="78" fillId="20" borderId="109" xfId="0" applyFont="1" applyFill="1" applyBorder="1" applyAlignment="1" applyProtection="1">
      <alignment horizontal="center"/>
      <protection locked="0"/>
    </xf>
    <xf numFmtId="0" fontId="78" fillId="20" borderId="110" xfId="0" applyFont="1" applyFill="1" applyBorder="1" applyAlignment="1" applyProtection="1">
      <alignment horizontal="center"/>
      <protection locked="0"/>
    </xf>
    <xf numFmtId="0" fontId="129" fillId="4" borderId="34" xfId="0" applyFont="1" applyFill="1" applyBorder="1" applyAlignment="1" applyProtection="1">
      <alignment horizontal="center"/>
      <protection locked="0"/>
    </xf>
    <xf numFmtId="0" fontId="129" fillId="4" borderId="0" xfId="0" applyFont="1" applyFill="1" applyAlignment="1" applyProtection="1">
      <alignment horizontal="center"/>
      <protection locked="0"/>
    </xf>
    <xf numFmtId="49" fontId="11" fillId="0" borderId="124" xfId="0" applyNumberFormat="1" applyFont="1" applyBorder="1" applyAlignment="1" applyProtection="1">
      <alignment horizontal="center"/>
      <protection locked="0"/>
    </xf>
    <xf numFmtId="49" fontId="11" fillId="0" borderId="125" xfId="0" applyNumberFormat="1" applyFont="1" applyBorder="1" applyAlignment="1" applyProtection="1">
      <alignment horizontal="center"/>
      <protection locked="0"/>
    </xf>
    <xf numFmtId="49" fontId="11" fillId="0" borderId="127" xfId="0" applyNumberFormat="1" applyFont="1" applyBorder="1" applyAlignment="1" applyProtection="1">
      <alignment horizontal="center"/>
      <protection locked="0"/>
    </xf>
    <xf numFmtId="0" fontId="41" fillId="5" borderId="96" xfId="0" applyFont="1" applyFill="1" applyBorder="1" applyAlignment="1">
      <alignment horizontal="center" vertical="center"/>
    </xf>
    <xf numFmtId="0" fontId="42" fillId="5" borderId="97" xfId="0" applyFont="1" applyFill="1" applyBorder="1" applyAlignment="1">
      <alignment horizontal="center" vertical="center"/>
    </xf>
    <xf numFmtId="0" fontId="42" fillId="5" borderId="98" xfId="0" applyFont="1" applyFill="1" applyBorder="1" applyAlignment="1">
      <alignment horizontal="center" vertical="center"/>
    </xf>
    <xf numFmtId="0" fontId="46" fillId="0" borderId="29" xfId="0" applyFont="1" applyBorder="1" applyAlignment="1" applyProtection="1">
      <alignment horizontal="center" vertical="center" wrapText="1"/>
      <protection locked="0"/>
    </xf>
    <xf numFmtId="0" fontId="46" fillId="0" borderId="117" xfId="0" applyFont="1" applyBorder="1" applyAlignment="1" applyProtection="1">
      <alignment horizontal="center" vertical="center" wrapText="1"/>
      <protection locked="0"/>
    </xf>
    <xf numFmtId="0" fontId="46" fillId="0" borderId="0" xfId="0" applyFont="1" applyAlignment="1" applyProtection="1">
      <alignment horizontal="center" vertical="center" wrapText="1"/>
      <protection locked="0"/>
    </xf>
    <xf numFmtId="0" fontId="46" fillId="0" borderId="108" xfId="0" applyFont="1" applyBorder="1" applyAlignment="1" applyProtection="1">
      <alignment horizontal="center" vertical="center" wrapText="1"/>
      <protection locked="0"/>
    </xf>
    <xf numFmtId="0" fontId="46" fillId="0" borderId="123" xfId="0" applyFont="1" applyBorder="1" applyAlignment="1" applyProtection="1">
      <alignment horizontal="center" vertical="center" wrapText="1"/>
      <protection locked="0"/>
    </xf>
    <xf numFmtId="0" fontId="46" fillId="0" borderId="29" xfId="0" applyFont="1" applyBorder="1" applyAlignment="1">
      <alignment horizontal="center" vertical="center" wrapText="1"/>
    </xf>
    <xf numFmtId="0" fontId="46" fillId="0" borderId="117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6" fillId="0" borderId="108" xfId="0" applyFont="1" applyBorder="1" applyAlignment="1">
      <alignment horizontal="center" vertical="center" wrapText="1"/>
    </xf>
    <xf numFmtId="49" fontId="11" fillId="0" borderId="128" xfId="0" applyNumberFormat="1" applyFont="1" applyBorder="1" applyAlignment="1" applyProtection="1">
      <alignment horizontal="center"/>
      <protection locked="0"/>
    </xf>
    <xf numFmtId="49" fontId="11" fillId="0" borderId="129" xfId="0" applyNumberFormat="1" applyFont="1" applyBorder="1" applyAlignment="1" applyProtection="1">
      <alignment horizontal="center"/>
      <protection locked="0"/>
    </xf>
    <xf numFmtId="0" fontId="79" fillId="0" borderId="31" xfId="0" applyFont="1" applyBorder="1" applyAlignment="1">
      <alignment horizontal="center" vertical="center" wrapText="1"/>
    </xf>
    <xf numFmtId="0" fontId="78" fillId="5" borderId="21" xfId="0" applyFont="1" applyFill="1" applyBorder="1" applyAlignment="1" applyProtection="1">
      <alignment horizontal="center"/>
      <protection locked="0"/>
    </xf>
    <xf numFmtId="0" fontId="78" fillId="5" borderId="109" xfId="0" applyFont="1" applyFill="1" applyBorder="1" applyAlignment="1" applyProtection="1">
      <alignment horizontal="center"/>
      <protection locked="0"/>
    </xf>
    <xf numFmtId="0" fontId="78" fillId="5" borderId="110" xfId="0" applyFont="1" applyFill="1" applyBorder="1" applyAlignment="1" applyProtection="1">
      <alignment horizontal="center"/>
      <protection locked="0"/>
    </xf>
    <xf numFmtId="0" fontId="167" fillId="4" borderId="106" xfId="7" applyFont="1" applyFill="1" applyBorder="1" applyAlignment="1">
      <alignment horizontal="center" vertical="center" wrapText="1"/>
    </xf>
    <xf numFmtId="0" fontId="167" fillId="4" borderId="107" xfId="7" applyFont="1" applyFill="1" applyBorder="1" applyAlignment="1">
      <alignment horizontal="center" vertical="center" wrapText="1"/>
    </xf>
    <xf numFmtId="49" fontId="144" fillId="0" borderId="137" xfId="0" applyNumberFormat="1" applyFont="1" applyBorder="1" applyAlignment="1" applyProtection="1">
      <alignment horizontal="center"/>
      <protection locked="0"/>
    </xf>
    <xf numFmtId="0" fontId="166" fillId="0" borderId="106" xfId="7" applyFont="1" applyBorder="1" applyAlignment="1">
      <alignment horizontal="center" vertical="center" wrapText="1"/>
    </xf>
    <xf numFmtId="0" fontId="166" fillId="0" borderId="107" xfId="7" applyFont="1" applyBorder="1" applyAlignment="1">
      <alignment horizontal="center" vertical="center" wrapText="1"/>
    </xf>
    <xf numFmtId="0" fontId="58" fillId="0" borderId="17" xfId="0" applyFont="1" applyBorder="1" applyAlignment="1" applyProtection="1">
      <alignment horizontal="center"/>
      <protection locked="0"/>
    </xf>
    <xf numFmtId="0" fontId="58" fillId="0" borderId="0" xfId="0" applyFont="1" applyAlignment="1" applyProtection="1">
      <alignment horizontal="center"/>
      <protection locked="0"/>
    </xf>
    <xf numFmtId="0" fontId="133" fillId="3" borderId="21" xfId="0" applyFont="1" applyFill="1" applyBorder="1" applyAlignment="1" applyProtection="1">
      <alignment horizontal="center" vertical="center"/>
      <protection locked="0"/>
    </xf>
    <xf numFmtId="0" fontId="133" fillId="3" borderId="109" xfId="0" applyFont="1" applyFill="1" applyBorder="1" applyAlignment="1" applyProtection="1">
      <alignment horizontal="center" vertical="center"/>
      <protection locked="0"/>
    </xf>
    <xf numFmtId="0" fontId="133" fillId="3" borderId="110" xfId="0" applyFont="1" applyFill="1" applyBorder="1" applyAlignment="1" applyProtection="1">
      <alignment horizontal="center" vertical="center"/>
      <protection locked="0"/>
    </xf>
    <xf numFmtId="0" fontId="165" fillId="4" borderId="106" xfId="0" applyFont="1" applyFill="1" applyBorder="1" applyAlignment="1" applyProtection="1">
      <alignment horizontal="center" vertical="center" wrapText="1"/>
      <protection locked="0"/>
    </xf>
    <xf numFmtId="0" fontId="165" fillId="4" borderId="107" xfId="0" applyFont="1" applyFill="1" applyBorder="1" applyAlignment="1" applyProtection="1">
      <alignment horizontal="center" vertical="center" wrapText="1"/>
      <protection locked="0"/>
    </xf>
    <xf numFmtId="0" fontId="165" fillId="4" borderId="0" xfId="0" applyFont="1" applyFill="1" applyAlignment="1" applyProtection="1">
      <alignment horizontal="center" vertical="center" wrapText="1"/>
      <protection locked="0"/>
    </xf>
    <xf numFmtId="0" fontId="165" fillId="4" borderId="133" xfId="0" applyFont="1" applyFill="1" applyBorder="1" applyAlignment="1" applyProtection="1">
      <alignment horizontal="center" vertical="center" wrapText="1"/>
      <protection locked="0"/>
    </xf>
    <xf numFmtId="0" fontId="170" fillId="8" borderId="106" xfId="0" applyFont="1" applyFill="1" applyBorder="1" applyAlignment="1" applyProtection="1">
      <alignment horizontal="center" vertical="center" wrapText="1"/>
      <protection locked="0"/>
    </xf>
    <xf numFmtId="0" fontId="170" fillId="8" borderId="107" xfId="0" applyFont="1" applyFill="1" applyBorder="1" applyAlignment="1" applyProtection="1">
      <alignment horizontal="center" vertical="center" wrapText="1"/>
      <protection locked="0"/>
    </xf>
    <xf numFmtId="0" fontId="170" fillId="8" borderId="0" xfId="0" applyFont="1" applyFill="1" applyAlignment="1" applyProtection="1">
      <alignment horizontal="center" vertical="center" wrapText="1"/>
      <protection locked="0"/>
    </xf>
    <xf numFmtId="0" fontId="170" fillId="8" borderId="123" xfId="0" applyFont="1" applyFill="1" applyBorder="1" applyAlignment="1" applyProtection="1">
      <alignment horizontal="center" vertical="center" wrapText="1"/>
      <protection locked="0"/>
    </xf>
    <xf numFmtId="0" fontId="163" fillId="4" borderId="106" xfId="0" applyFont="1" applyFill="1" applyBorder="1" applyAlignment="1" applyProtection="1">
      <alignment horizontal="center" vertical="center" wrapText="1"/>
      <protection locked="0"/>
    </xf>
    <xf numFmtId="0" fontId="163" fillId="4" borderId="107" xfId="0" applyFont="1" applyFill="1" applyBorder="1" applyAlignment="1" applyProtection="1">
      <alignment horizontal="center" vertical="center" wrapText="1"/>
      <protection locked="0"/>
    </xf>
    <xf numFmtId="0" fontId="163" fillId="4" borderId="0" xfId="0" applyFont="1" applyFill="1" applyAlignment="1" applyProtection="1">
      <alignment horizontal="center" vertical="center" wrapText="1"/>
      <protection locked="0"/>
    </xf>
    <xf numFmtId="0" fontId="163" fillId="4" borderId="123" xfId="0" applyFont="1" applyFill="1" applyBorder="1" applyAlignment="1" applyProtection="1">
      <alignment horizontal="center" vertical="center" wrapText="1"/>
      <protection locked="0"/>
    </xf>
    <xf numFmtId="0" fontId="131" fillId="3" borderId="21" xfId="0" applyFont="1" applyFill="1" applyBorder="1" applyAlignment="1" applyProtection="1">
      <alignment horizontal="center" vertical="center"/>
      <protection locked="0"/>
    </xf>
    <xf numFmtId="0" fontId="131" fillId="3" borderId="109" xfId="0" applyFont="1" applyFill="1" applyBorder="1" applyAlignment="1" applyProtection="1">
      <alignment horizontal="center" vertical="center"/>
      <protection locked="0"/>
    </xf>
    <xf numFmtId="0" fontId="131" fillId="3" borderId="110" xfId="0" applyFont="1" applyFill="1" applyBorder="1" applyAlignment="1" applyProtection="1">
      <alignment horizontal="center" vertical="center"/>
      <protection locked="0"/>
    </xf>
    <xf numFmtId="0" fontId="170" fillId="8" borderId="133" xfId="0" applyFont="1" applyFill="1" applyBorder="1" applyAlignment="1" applyProtection="1">
      <alignment horizontal="center" vertical="center" wrapText="1"/>
      <protection locked="0"/>
    </xf>
    <xf numFmtId="0" fontId="58" fillId="0" borderId="34" xfId="0" applyFont="1" applyBorder="1" applyAlignment="1" applyProtection="1">
      <alignment horizontal="center"/>
      <protection locked="0"/>
    </xf>
    <xf numFmtId="49" fontId="144" fillId="0" borderId="34" xfId="0" applyNumberFormat="1" applyFont="1" applyBorder="1" applyAlignment="1" applyProtection="1">
      <alignment horizontal="center"/>
      <protection locked="0"/>
    </xf>
    <xf numFmtId="49" fontId="144" fillId="0" borderId="0" xfId="0" applyNumberFormat="1" applyFont="1" applyAlignment="1" applyProtection="1">
      <alignment horizontal="center"/>
      <protection locked="0"/>
    </xf>
    <xf numFmtId="0" fontId="164" fillId="4" borderId="106" xfId="0" applyFont="1" applyFill="1" applyBorder="1" applyAlignment="1" applyProtection="1">
      <alignment horizontal="center" vertical="center" wrapText="1"/>
      <protection locked="0"/>
    </xf>
    <xf numFmtId="0" fontId="164" fillId="4" borderId="107" xfId="0" applyFont="1" applyFill="1" applyBorder="1" applyAlignment="1" applyProtection="1">
      <alignment horizontal="center" vertical="center" wrapText="1"/>
      <protection locked="0"/>
    </xf>
    <xf numFmtId="0" fontId="164" fillId="4" borderId="0" xfId="0" applyFont="1" applyFill="1" applyAlignment="1" applyProtection="1">
      <alignment horizontal="center" vertical="center" wrapText="1"/>
      <protection locked="0"/>
    </xf>
    <xf numFmtId="0" fontId="164" fillId="4" borderId="123" xfId="0" applyFont="1" applyFill="1" applyBorder="1" applyAlignment="1" applyProtection="1">
      <alignment horizontal="center" vertical="center" wrapText="1"/>
      <protection locked="0"/>
    </xf>
    <xf numFmtId="0" fontId="163" fillId="0" borderId="29" xfId="0" applyFont="1" applyBorder="1" applyAlignment="1" applyProtection="1">
      <alignment horizontal="center" vertical="center" wrapText="1"/>
      <protection locked="0"/>
    </xf>
    <xf numFmtId="0" fontId="163" fillId="0" borderId="107" xfId="0" applyFont="1" applyBorder="1" applyAlignment="1" applyProtection="1">
      <alignment horizontal="center" vertical="center" wrapText="1"/>
      <protection locked="0"/>
    </xf>
    <xf numFmtId="0" fontId="163" fillId="0" borderId="133" xfId="0" applyFont="1" applyBorder="1" applyAlignment="1" applyProtection="1">
      <alignment horizontal="center" vertical="center" wrapText="1"/>
      <protection locked="0"/>
    </xf>
    <xf numFmtId="0" fontId="163" fillId="0" borderId="123" xfId="0" applyFont="1" applyBorder="1" applyAlignment="1" applyProtection="1">
      <alignment horizontal="center" vertical="center" wrapText="1"/>
      <protection locked="0"/>
    </xf>
    <xf numFmtId="0" fontId="163" fillId="0" borderId="132" xfId="0" applyFont="1" applyBorder="1" applyAlignment="1" applyProtection="1">
      <alignment horizontal="center" vertical="center" wrapText="1"/>
      <protection locked="0"/>
    </xf>
    <xf numFmtId="0" fontId="163" fillId="0" borderId="122" xfId="0" applyFont="1" applyBorder="1" applyAlignment="1" applyProtection="1">
      <alignment horizontal="center" vertical="center" wrapText="1"/>
      <protection locked="0"/>
    </xf>
    <xf numFmtId="0" fontId="134" fillId="3" borderId="21" xfId="0" applyFont="1" applyFill="1" applyBorder="1" applyAlignment="1" applyProtection="1">
      <alignment horizontal="center"/>
      <protection locked="0"/>
    </xf>
    <xf numFmtId="0" fontId="134" fillId="3" borderId="109" xfId="0" applyFont="1" applyFill="1" applyBorder="1" applyAlignment="1" applyProtection="1">
      <alignment horizontal="center"/>
      <protection locked="0"/>
    </xf>
    <xf numFmtId="0" fontId="165" fillId="4" borderId="132" xfId="0" applyFont="1" applyFill="1" applyBorder="1" applyAlignment="1" applyProtection="1">
      <alignment horizontal="center" vertical="center" wrapText="1"/>
      <protection locked="0"/>
    </xf>
    <xf numFmtId="0" fontId="165" fillId="4" borderId="122" xfId="0" applyFont="1" applyFill="1" applyBorder="1" applyAlignment="1" applyProtection="1">
      <alignment horizontal="center" vertical="center" wrapText="1"/>
      <protection locked="0"/>
    </xf>
    <xf numFmtId="0" fontId="163" fillId="4" borderId="132" xfId="0" applyFont="1" applyFill="1" applyBorder="1" applyAlignment="1" applyProtection="1">
      <alignment horizontal="center" vertical="center" wrapText="1"/>
      <protection locked="0"/>
    </xf>
    <xf numFmtId="0" fontId="163" fillId="4" borderId="122" xfId="0" applyFont="1" applyFill="1" applyBorder="1" applyAlignment="1" applyProtection="1">
      <alignment horizontal="center" vertical="center" wrapText="1"/>
      <protection locked="0"/>
    </xf>
    <xf numFmtId="0" fontId="165" fillId="4" borderId="123" xfId="0" applyFont="1" applyFill="1" applyBorder="1" applyAlignment="1" applyProtection="1">
      <alignment horizontal="center" vertical="center" wrapText="1"/>
      <protection locked="0"/>
    </xf>
    <xf numFmtId="0" fontId="38" fillId="4" borderId="34" xfId="0" applyFont="1" applyFill="1" applyBorder="1" applyAlignment="1" applyProtection="1">
      <alignment horizontal="center"/>
      <protection locked="0"/>
    </xf>
    <xf numFmtId="0" fontId="38" fillId="4" borderId="0" xfId="0" applyFont="1" applyFill="1" applyAlignment="1" applyProtection="1">
      <alignment horizontal="center"/>
      <protection locked="0"/>
    </xf>
    <xf numFmtId="0" fontId="134" fillId="3" borderId="110" xfId="0" applyFont="1" applyFill="1" applyBorder="1" applyAlignment="1" applyProtection="1">
      <alignment horizontal="center"/>
      <protection locked="0"/>
    </xf>
    <xf numFmtId="0" fontId="131" fillId="3" borderId="102" xfId="0" applyFont="1" applyFill="1" applyBorder="1" applyAlignment="1" applyProtection="1">
      <alignment horizontal="center" vertical="center"/>
      <protection locked="0"/>
    </xf>
    <xf numFmtId="0" fontId="131" fillId="3" borderId="103" xfId="0" applyFont="1" applyFill="1" applyBorder="1" applyAlignment="1" applyProtection="1">
      <alignment horizontal="center" vertical="center"/>
      <protection locked="0"/>
    </xf>
    <xf numFmtId="0" fontId="131" fillId="3" borderId="104" xfId="0" applyFont="1" applyFill="1" applyBorder="1" applyAlignment="1" applyProtection="1">
      <alignment horizontal="center" vertical="center"/>
      <protection locked="0"/>
    </xf>
    <xf numFmtId="0" fontId="110" fillId="0" borderId="99" xfId="0" applyFont="1" applyBorder="1" applyAlignment="1">
      <alignment horizontal="center"/>
    </xf>
    <xf numFmtId="0" fontId="110" fillId="0" borderId="100" xfId="0" applyFont="1" applyBorder="1" applyAlignment="1">
      <alignment horizontal="center"/>
    </xf>
    <xf numFmtId="0" fontId="110" fillId="0" borderId="101" xfId="0" applyFont="1" applyBorder="1" applyAlignment="1">
      <alignment horizontal="center"/>
    </xf>
    <xf numFmtId="0" fontId="171" fillId="8" borderId="99" xfId="0" applyFont="1" applyFill="1" applyBorder="1" applyAlignment="1">
      <alignment horizontal="center"/>
    </xf>
    <xf numFmtId="0" fontId="171" fillId="8" borderId="100" xfId="0" applyFont="1" applyFill="1" applyBorder="1" applyAlignment="1">
      <alignment horizontal="center"/>
    </xf>
    <xf numFmtId="0" fontId="171" fillId="8" borderId="101" xfId="0" applyFont="1" applyFill="1" applyBorder="1" applyAlignment="1">
      <alignment horizontal="center"/>
    </xf>
    <xf numFmtId="14" fontId="44" fillId="0" borderId="81" xfId="0" applyNumberFormat="1" applyFont="1" applyBorder="1" applyAlignment="1" applyProtection="1">
      <alignment horizontal="center"/>
      <protection locked="0"/>
    </xf>
    <xf numFmtId="14" fontId="44" fillId="0" borderId="94" xfId="0" applyNumberFormat="1" applyFont="1" applyBorder="1" applyAlignment="1" applyProtection="1">
      <alignment horizontal="center"/>
      <protection locked="0"/>
    </xf>
    <xf numFmtId="14" fontId="44" fillId="0" borderId="82" xfId="0" applyNumberFormat="1" applyFont="1" applyBorder="1" applyAlignment="1" applyProtection="1">
      <alignment horizontal="center"/>
      <protection locked="0"/>
    </xf>
    <xf numFmtId="0" fontId="167" fillId="0" borderId="106" xfId="7" applyFont="1" applyBorder="1" applyAlignment="1">
      <alignment horizontal="center" vertical="center" wrapText="1"/>
    </xf>
    <xf numFmtId="0" fontId="167" fillId="0" borderId="107" xfId="7" applyFont="1" applyBorder="1" applyAlignment="1">
      <alignment horizontal="center" vertical="center" wrapText="1"/>
    </xf>
    <xf numFmtId="0" fontId="170" fillId="8" borderId="106" xfId="7" applyFont="1" applyFill="1" applyBorder="1" applyAlignment="1">
      <alignment horizontal="center" vertical="center" wrapText="1"/>
    </xf>
    <xf numFmtId="0" fontId="170" fillId="8" borderId="107" xfId="7" applyFont="1" applyFill="1" applyBorder="1" applyAlignment="1">
      <alignment horizontal="center" vertical="center" wrapText="1"/>
    </xf>
    <xf numFmtId="16" fontId="167" fillId="0" borderId="106" xfId="7" applyNumberFormat="1" applyFont="1" applyBorder="1" applyAlignment="1">
      <alignment horizontal="center" vertical="center" wrapText="1"/>
    </xf>
    <xf numFmtId="0" fontId="167" fillId="0" borderId="132" xfId="7" applyFont="1" applyBorder="1" applyAlignment="1">
      <alignment horizontal="center" vertical="center" wrapText="1"/>
    </xf>
    <xf numFmtId="0" fontId="166" fillId="4" borderId="106" xfId="7" applyFont="1" applyFill="1" applyBorder="1" applyAlignment="1">
      <alignment horizontal="center" vertical="center" wrapText="1"/>
    </xf>
    <xf numFmtId="0" fontId="166" fillId="4" borderId="132" xfId="7" applyFont="1" applyFill="1" applyBorder="1" applyAlignment="1">
      <alignment horizontal="center" vertical="center" wrapText="1"/>
    </xf>
    <xf numFmtId="0" fontId="85" fillId="0" borderId="84" xfId="1782" applyFont="1" applyBorder="1" applyAlignment="1">
      <alignment horizontal="center" vertical="center" textRotation="60"/>
    </xf>
    <xf numFmtId="0" fontId="85" fillId="0" borderId="147" xfId="1782" applyFont="1" applyBorder="1" applyAlignment="1">
      <alignment horizontal="center" vertical="center" textRotation="60"/>
    </xf>
    <xf numFmtId="0" fontId="95" fillId="8" borderId="24" xfId="1782" applyFont="1" applyFill="1" applyBorder="1" applyAlignment="1">
      <alignment horizontal="center" vertical="center" wrapText="1"/>
    </xf>
    <xf numFmtId="0" fontId="95" fillId="8" borderId="131" xfId="1782" applyFont="1" applyFill="1" applyBorder="1" applyAlignment="1">
      <alignment horizontal="center" vertical="center" wrapText="1"/>
    </xf>
    <xf numFmtId="0" fontId="20" fillId="0" borderId="114" xfId="1782" applyFont="1" applyBorder="1" applyAlignment="1">
      <alignment horizontal="center" vertical="center" wrapText="1"/>
    </xf>
    <xf numFmtId="0" fontId="20" fillId="0" borderId="115" xfId="1782" applyFont="1" applyBorder="1" applyAlignment="1">
      <alignment horizontal="center" vertical="center" wrapText="1"/>
    </xf>
    <xf numFmtId="0" fontId="85" fillId="0" borderId="38" xfId="1782" applyFont="1" applyBorder="1" applyAlignment="1">
      <alignment horizontal="center" vertical="center" textRotation="60"/>
    </xf>
    <xf numFmtId="0" fontId="85" fillId="0" borderId="39" xfId="1782" applyFont="1" applyBorder="1" applyAlignment="1">
      <alignment horizontal="center" vertical="center" textRotation="60"/>
    </xf>
    <xf numFmtId="0" fontId="135" fillId="0" borderId="112" xfId="1782" applyFont="1" applyBorder="1" applyAlignment="1">
      <alignment horizontal="center" vertical="center" wrapText="1"/>
    </xf>
    <xf numFmtId="0" fontId="135" fillId="0" borderId="113" xfId="1782" applyFont="1" applyBorder="1" applyAlignment="1">
      <alignment horizontal="center" vertical="center" wrapText="1"/>
    </xf>
    <xf numFmtId="0" fontId="85" fillId="0" borderId="18" xfId="1782" applyFont="1" applyBorder="1" applyAlignment="1">
      <alignment horizontal="center" vertical="center" textRotation="60"/>
    </xf>
    <xf numFmtId="0" fontId="85" fillId="0" borderId="77" xfId="1782" applyFont="1" applyBorder="1" applyAlignment="1">
      <alignment horizontal="center" vertical="center" textRotation="60"/>
    </xf>
    <xf numFmtId="0" fontId="94" fillId="6" borderId="24" xfId="1782" applyFont="1" applyFill="1" applyBorder="1" applyAlignment="1">
      <alignment horizontal="center" vertical="center" wrapText="1"/>
    </xf>
    <xf numFmtId="0" fontId="94" fillId="6" borderId="131" xfId="1782" applyFont="1" applyFill="1" applyBorder="1" applyAlignment="1">
      <alignment horizontal="center" vertical="center" wrapText="1"/>
    </xf>
    <xf numFmtId="0" fontId="96" fillId="21" borderId="18" xfId="1782" applyFont="1" applyFill="1" applyBorder="1" applyAlignment="1">
      <alignment horizontal="center" vertical="center" wrapText="1"/>
    </xf>
    <xf numFmtId="0" fontId="96" fillId="21" borderId="77" xfId="1782" applyFont="1" applyFill="1" applyBorder="1" applyAlignment="1">
      <alignment horizontal="center" vertical="center" wrapText="1"/>
    </xf>
    <xf numFmtId="0" fontId="20" fillId="0" borderId="112" xfId="1782" applyFont="1" applyBorder="1" applyAlignment="1">
      <alignment horizontal="center" vertical="center" wrapText="1"/>
    </xf>
    <xf numFmtId="0" fontId="20" fillId="0" borderId="113" xfId="1782" applyFont="1" applyBorder="1" applyAlignment="1">
      <alignment horizontal="center" vertical="center" wrapText="1"/>
    </xf>
    <xf numFmtId="0" fontId="93" fillId="12" borderId="18" xfId="1782" applyFont="1" applyFill="1" applyBorder="1" applyAlignment="1">
      <alignment horizontal="center" vertical="center" wrapText="1"/>
    </xf>
    <xf numFmtId="0" fontId="93" fillId="12" borderId="77" xfId="1782" applyFont="1" applyFill="1" applyBorder="1" applyAlignment="1">
      <alignment horizontal="center" vertical="center" wrapText="1"/>
    </xf>
    <xf numFmtId="0" fontId="88" fillId="0" borderId="0" xfId="1782" applyFont="1" applyAlignment="1">
      <alignment horizontal="left" vertical="center"/>
    </xf>
    <xf numFmtId="0" fontId="83" fillId="0" borderId="0" xfId="1782" applyFont="1" applyAlignment="1" applyProtection="1">
      <alignment horizontal="right"/>
      <protection locked="0"/>
    </xf>
    <xf numFmtId="16" fontId="20" fillId="0" borderId="114" xfId="1782" applyNumberFormat="1" applyFont="1" applyBorder="1" applyAlignment="1">
      <alignment horizontal="center" vertical="center" wrapText="1"/>
    </xf>
    <xf numFmtId="16" fontId="20" fillId="0" borderId="115" xfId="1782" applyNumberFormat="1" applyFont="1" applyBorder="1" applyAlignment="1">
      <alignment horizontal="center" vertical="center" wrapText="1"/>
    </xf>
    <xf numFmtId="14" fontId="99" fillId="15" borderId="66" xfId="1782" applyNumberFormat="1" applyFont="1" applyFill="1" applyBorder="1" applyAlignment="1">
      <alignment horizontal="center" vertical="center"/>
    </xf>
    <xf numFmtId="14" fontId="100" fillId="15" borderId="80" xfId="1782" applyNumberFormat="1" applyFont="1" applyFill="1" applyBorder="1" applyAlignment="1">
      <alignment vertical="center"/>
    </xf>
    <xf numFmtId="0" fontId="91" fillId="0" borderId="0" xfId="1782" applyFont="1" applyAlignment="1">
      <alignment horizontal="center" vertical="center"/>
    </xf>
    <xf numFmtId="0" fontId="92" fillId="0" borderId="0" xfId="1782" applyFont="1" applyAlignment="1">
      <alignment vertical="center"/>
    </xf>
    <xf numFmtId="14" fontId="97" fillId="0" borderId="78" xfId="1782" applyNumberFormat="1" applyFont="1" applyBorder="1" applyAlignment="1">
      <alignment horizontal="center" vertical="center"/>
    </xf>
    <xf numFmtId="14" fontId="98" fillId="0" borderId="67" xfId="1782" applyNumberFormat="1" applyFont="1" applyBorder="1" applyAlignment="1">
      <alignment vertical="center"/>
    </xf>
    <xf numFmtId="0" fontId="81" fillId="0" borderId="73" xfId="1782" applyFont="1" applyBorder="1" applyAlignment="1">
      <alignment horizontal="center" textRotation="60"/>
    </xf>
    <xf numFmtId="0" fontId="81" fillId="0" borderId="74" xfId="1782" applyFont="1" applyBorder="1" applyAlignment="1">
      <alignment horizontal="center" textRotation="60"/>
    </xf>
    <xf numFmtId="0" fontId="102" fillId="21" borderId="18" xfId="1782" applyFont="1" applyFill="1" applyBorder="1" applyAlignment="1">
      <alignment horizontal="center" vertical="center" wrapText="1"/>
    </xf>
    <xf numFmtId="0" fontId="102" fillId="21" borderId="77" xfId="1782" applyFont="1" applyFill="1" applyBorder="1" applyAlignment="1">
      <alignment horizontal="center" vertical="center" wrapText="1"/>
    </xf>
    <xf numFmtId="0" fontId="107" fillId="0" borderId="69" xfId="1782" applyFont="1" applyBorder="1" applyAlignment="1">
      <alignment horizontal="center" vertical="top" wrapText="1"/>
    </xf>
    <xf numFmtId="0" fontId="107" fillId="0" borderId="79" xfId="1782" applyFont="1" applyBorder="1" applyAlignment="1">
      <alignment horizontal="center" vertical="top" wrapText="1"/>
    </xf>
    <xf numFmtId="0" fontId="20" fillId="0" borderId="69" xfId="1782" applyFont="1" applyBorder="1" applyAlignment="1">
      <alignment horizontal="center" vertical="top" wrapText="1"/>
    </xf>
    <xf numFmtId="0" fontId="20" fillId="0" borderId="79" xfId="1782" applyFont="1" applyBorder="1" applyAlignment="1">
      <alignment horizontal="center" vertical="top" wrapText="1"/>
    </xf>
    <xf numFmtId="0" fontId="95" fillId="8" borderId="18" xfId="1782" applyFont="1" applyFill="1" applyBorder="1" applyAlignment="1">
      <alignment horizontal="center" vertical="center" wrapText="1"/>
    </xf>
    <xf numFmtId="0" fontId="95" fillId="8" borderId="77" xfId="1782" applyFont="1" applyFill="1" applyBorder="1" applyAlignment="1">
      <alignment horizontal="center" vertical="center" wrapText="1"/>
    </xf>
    <xf numFmtId="0" fontId="94" fillId="6" borderId="18" xfId="1782" applyFont="1" applyFill="1" applyBorder="1" applyAlignment="1">
      <alignment horizontal="center" vertical="center" wrapText="1"/>
    </xf>
    <xf numFmtId="0" fontId="94" fillId="6" borderId="77" xfId="1782" applyFont="1" applyFill="1" applyBorder="1" applyAlignment="1">
      <alignment horizontal="center" vertical="center" wrapText="1"/>
    </xf>
    <xf numFmtId="0" fontId="108" fillId="0" borderId="69" xfId="1782" applyFont="1" applyBorder="1" applyAlignment="1">
      <alignment horizontal="center" vertical="top" wrapText="1"/>
    </xf>
    <xf numFmtId="0" fontId="108" fillId="0" borderId="79" xfId="1782" applyFont="1" applyBorder="1" applyAlignment="1">
      <alignment horizontal="center" vertical="top" wrapText="1"/>
    </xf>
    <xf numFmtId="0" fontId="104" fillId="12" borderId="18" xfId="1782" applyFont="1" applyFill="1" applyBorder="1" applyAlignment="1">
      <alignment horizontal="center" vertical="center" wrapText="1"/>
    </xf>
    <xf numFmtId="0" fontId="104" fillId="12" borderId="77" xfId="1782" applyFont="1" applyFill="1" applyBorder="1" applyAlignment="1">
      <alignment horizontal="center" vertical="center" wrapText="1"/>
    </xf>
    <xf numFmtId="167" fontId="124" fillId="25" borderId="0" xfId="3555" applyNumberFormat="1" applyFont="1" applyFill="1" applyAlignment="1">
      <alignment horizontal="center" vertical="center" textRotation="90"/>
    </xf>
    <xf numFmtId="0" fontId="39" fillId="0" borderId="0" xfId="0" applyFont="1" applyAlignment="1">
      <alignment horizontal="center" vertical="center" wrapText="1"/>
    </xf>
    <xf numFmtId="0" fontId="60" fillId="15" borderId="24" xfId="0" applyFont="1" applyFill="1" applyBorder="1" applyAlignment="1">
      <alignment horizontal="center" vertical="center" wrapText="1"/>
    </xf>
    <xf numFmtId="0" fontId="60" fillId="15" borderId="42" xfId="0" applyFont="1" applyFill="1" applyBorder="1" applyAlignment="1">
      <alignment horizontal="center" vertical="center" wrapText="1"/>
    </xf>
    <xf numFmtId="0" fontId="60" fillId="4" borderId="24" xfId="0" applyFont="1" applyFill="1" applyBorder="1" applyAlignment="1">
      <alignment horizontal="center" vertical="center" wrapText="1"/>
    </xf>
    <xf numFmtId="0" fontId="60" fillId="4" borderId="43" xfId="0" applyFont="1" applyFill="1" applyBorder="1" applyAlignment="1">
      <alignment horizontal="center" vertical="center" wrapText="1"/>
    </xf>
    <xf numFmtId="14" fontId="20" fillId="4" borderId="41" xfId="0" applyNumberFormat="1" applyFont="1" applyFill="1" applyBorder="1" applyAlignment="1">
      <alignment horizontal="center" vertical="center" wrapText="1"/>
    </xf>
    <xf numFmtId="14" fontId="20" fillId="4" borderId="50" xfId="0" applyNumberFormat="1" applyFont="1" applyFill="1" applyBorder="1" applyAlignment="1">
      <alignment horizontal="center" vertical="center" wrapText="1"/>
    </xf>
    <xf numFmtId="0" fontId="57" fillId="4" borderId="1" xfId="0" applyFont="1" applyFill="1" applyBorder="1" applyAlignment="1">
      <alignment horizontal="center" vertical="center" wrapText="1"/>
    </xf>
    <xf numFmtId="0" fontId="57" fillId="4" borderId="51" xfId="0" applyFont="1" applyFill="1" applyBorder="1" applyAlignment="1">
      <alignment horizontal="center" vertical="center" wrapText="1"/>
    </xf>
    <xf numFmtId="166" fontId="58" fillId="4" borderId="3" xfId="0" applyNumberFormat="1" applyFont="1" applyFill="1" applyBorder="1" applyAlignment="1">
      <alignment horizontal="center" vertical="center" wrapText="1"/>
    </xf>
    <xf numFmtId="166" fontId="58" fillId="4" borderId="5" xfId="0" applyNumberFormat="1" applyFont="1" applyFill="1" applyBorder="1" applyAlignment="1">
      <alignment horizontal="center" vertical="center" wrapText="1"/>
    </xf>
    <xf numFmtId="0" fontId="60" fillId="4" borderId="42" xfId="0" applyFont="1" applyFill="1" applyBorder="1" applyAlignment="1">
      <alignment horizontal="center" vertical="center" wrapText="1"/>
    </xf>
    <xf numFmtId="0" fontId="60" fillId="15" borderId="43" xfId="0" applyFont="1" applyFill="1" applyBorder="1" applyAlignment="1">
      <alignment horizontal="center" vertical="center" wrapText="1"/>
    </xf>
    <xf numFmtId="0" fontId="60" fillId="15" borderId="24" xfId="0" applyFont="1" applyFill="1" applyBorder="1" applyAlignment="1">
      <alignment horizontal="center" vertical="top" wrapText="1"/>
    </xf>
    <xf numFmtId="0" fontId="60" fillId="15" borderId="42" xfId="0" applyFont="1" applyFill="1" applyBorder="1" applyAlignment="1">
      <alignment horizontal="center" vertical="top" wrapText="1"/>
    </xf>
    <xf numFmtId="0" fontId="60" fillId="15" borderId="43" xfId="0" applyFont="1" applyFill="1" applyBorder="1" applyAlignment="1">
      <alignment horizontal="center" vertical="top" wrapText="1"/>
    </xf>
    <xf numFmtId="14" fontId="20" fillId="4" borderId="37" xfId="0" applyNumberFormat="1" applyFont="1" applyFill="1" applyBorder="1" applyAlignment="1">
      <alignment horizontal="center" vertical="center" wrapText="1"/>
    </xf>
    <xf numFmtId="0" fontId="57" fillId="4" borderId="20" xfId="0" applyFont="1" applyFill="1" applyBorder="1" applyAlignment="1">
      <alignment horizontal="center" vertical="center" wrapText="1"/>
    </xf>
    <xf numFmtId="166" fontId="58" fillId="4" borderId="7" xfId="0" applyNumberFormat="1" applyFont="1" applyFill="1" applyBorder="1" applyAlignment="1">
      <alignment horizontal="center" vertical="center" wrapText="1"/>
    </xf>
    <xf numFmtId="0" fontId="53" fillId="5" borderId="26" xfId="0" applyFont="1" applyFill="1" applyBorder="1" applyAlignment="1">
      <alignment horizontal="center" vertical="center" wrapText="1"/>
    </xf>
    <xf numFmtId="0" fontId="53" fillId="5" borderId="27" xfId="0" applyFont="1" applyFill="1" applyBorder="1" applyAlignment="1">
      <alignment horizontal="center" vertical="center" wrapText="1"/>
    </xf>
    <xf numFmtId="0" fontId="53" fillId="5" borderId="28" xfId="0" applyFont="1" applyFill="1" applyBorder="1" applyAlignment="1">
      <alignment horizontal="center" vertical="center" wrapText="1"/>
    </xf>
    <xf numFmtId="0" fontId="55" fillId="12" borderId="36" xfId="0" applyFont="1" applyFill="1" applyBorder="1" applyAlignment="1">
      <alignment horizontal="center" vertical="center" wrapText="1"/>
    </xf>
    <xf numFmtId="0" fontId="55" fillId="13" borderId="36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125" xfId="0" applyFont="1" applyBorder="1" applyAlignment="1">
      <alignment horizontal="center" vertical="center" wrapText="1"/>
    </xf>
    <xf numFmtId="0" fontId="72" fillId="0" borderId="0" xfId="0" applyFont="1" applyAlignment="1">
      <alignment horizontal="center" vertical="center" wrapText="1"/>
    </xf>
    <xf numFmtId="0" fontId="112" fillId="8" borderId="143" xfId="0" applyFont="1" applyFill="1" applyBorder="1" applyAlignment="1">
      <alignment horizontal="left" vertical="center"/>
    </xf>
    <xf numFmtId="0" fontId="112" fillId="8" borderId="144" xfId="0" applyFont="1" applyFill="1" applyBorder="1" applyAlignment="1">
      <alignment horizontal="left" vertical="center"/>
    </xf>
    <xf numFmtId="0" fontId="112" fillId="8" borderId="145" xfId="0" applyFont="1" applyFill="1" applyBorder="1" applyAlignment="1">
      <alignment horizontal="left" vertical="center"/>
    </xf>
    <xf numFmtId="0" fontId="7" fillId="2" borderId="54" xfId="6" applyFill="1" applyBorder="1" applyAlignment="1">
      <alignment horizontal="left"/>
    </xf>
    <xf numFmtId="0" fontId="7" fillId="2" borderId="13" xfId="6" applyFill="1" applyBorder="1" applyAlignment="1">
      <alignment horizontal="left"/>
    </xf>
    <xf numFmtId="0" fontId="31" fillId="0" borderId="54" xfId="6" applyFont="1" applyBorder="1" applyAlignment="1">
      <alignment horizontal="left" vertical="top" wrapText="1"/>
    </xf>
    <xf numFmtId="0" fontId="31" fillId="0" borderId="12" xfId="6" applyFont="1" applyBorder="1" applyAlignment="1">
      <alignment horizontal="left" vertical="top"/>
    </xf>
    <xf numFmtId="0" fontId="31" fillId="0" borderId="13" xfId="6" applyFont="1" applyBorder="1" applyAlignment="1">
      <alignment horizontal="left" vertical="top"/>
    </xf>
    <xf numFmtId="0" fontId="155" fillId="2" borderId="119" xfId="6" applyFont="1" applyFill="1" applyBorder="1" applyAlignment="1">
      <alignment horizontal="center" vertical="center"/>
    </xf>
    <xf numFmtId="0" fontId="155" fillId="2" borderId="109" xfId="6" applyFont="1" applyFill="1" applyBorder="1" applyAlignment="1">
      <alignment horizontal="center" vertical="center"/>
    </xf>
    <xf numFmtId="0" fontId="154" fillId="2" borderId="105" xfId="6" applyFont="1" applyFill="1" applyBorder="1" applyAlignment="1">
      <alignment horizontal="center" wrapText="1"/>
    </xf>
    <xf numFmtId="0" fontId="154" fillId="2" borderId="107" xfId="6" applyFont="1" applyFill="1" applyBorder="1" applyAlignment="1">
      <alignment horizontal="center" wrapText="1"/>
    </xf>
    <xf numFmtId="0" fontId="31" fillId="0" borderId="63" xfId="6" applyFont="1" applyBorder="1" applyAlignment="1">
      <alignment horizontal="left" vertical="top" wrapText="1"/>
    </xf>
    <xf numFmtId="0" fontId="31" fillId="0" borderId="65" xfId="6" applyFont="1" applyBorder="1" applyAlignment="1">
      <alignment horizontal="left" vertical="top"/>
    </xf>
    <xf numFmtId="0" fontId="31" fillId="0" borderId="64" xfId="6" applyFont="1" applyBorder="1" applyAlignment="1">
      <alignment horizontal="left" vertical="top"/>
    </xf>
    <xf numFmtId="0" fontId="7" fillId="2" borderId="63" xfId="6" applyFill="1" applyBorder="1" applyAlignment="1">
      <alignment horizontal="left"/>
    </xf>
    <xf numFmtId="0" fontId="7" fillId="2" borderId="64" xfId="6" applyFill="1" applyBorder="1" applyAlignment="1">
      <alignment horizontal="left"/>
    </xf>
  </cellXfs>
  <cellStyles count="3556">
    <cellStyle name="Excel Built-in Normal" xfId="1" xr:uid="{00000000-0005-0000-0000-000000000000}"/>
    <cellStyle name="měny 2" xfId="2" xr:uid="{00000000-0005-0000-0000-000001000000}"/>
    <cellStyle name="měny 2 10" xfId="174" xr:uid="{A7CA37C9-3142-4D65-9272-35113CF7E106}"/>
    <cellStyle name="měny 2 10 2" xfId="338" xr:uid="{C9EE8C4A-DB93-47FE-A00E-57244715BB06}"/>
    <cellStyle name="měny 2 10 2 2" xfId="721" xr:uid="{00E2CBCD-A67C-4641-A648-5530E47D6CA1}"/>
    <cellStyle name="měny 2 10 2 2 2" xfId="1487" xr:uid="{94C2699E-C28D-4E00-8BF9-AF31D11DF574}"/>
    <cellStyle name="měny 2 10 2 2 2 2" xfId="3260" xr:uid="{05824BF0-8CD4-44A2-A45E-0CFE27DD343C}"/>
    <cellStyle name="měny 2 10 2 2 3" xfId="2494" xr:uid="{CEA14094-0CCA-44F9-94F3-5CF6C1D8C5E1}"/>
    <cellStyle name="měny 2 10 2 3" xfId="1104" xr:uid="{AFE84D74-647F-41DE-B12C-AAE4EA5EB584}"/>
    <cellStyle name="měny 2 10 2 3 2" xfId="2877" xr:uid="{CFD9FDBB-0043-4DDF-A0E3-0742CD51EC31}"/>
    <cellStyle name="měny 2 10 2 4" xfId="2111" xr:uid="{D50BAD75-999F-4623-84C4-C640AFF57A52}"/>
    <cellStyle name="měny 2 10 3" xfId="557" xr:uid="{169A3C53-56A1-43FE-BEBD-D487FF0ABBEC}"/>
    <cellStyle name="měny 2 10 3 2" xfId="1323" xr:uid="{6A2E27BA-584E-4C7C-A874-CC31B8F48F53}"/>
    <cellStyle name="měny 2 10 3 2 2" xfId="3096" xr:uid="{E84A485D-9D7C-402C-8941-FFC4CBFF763E}"/>
    <cellStyle name="měny 2 10 3 3" xfId="2330" xr:uid="{DE665B3D-CA5F-43A6-A783-76C3ED7E094B}"/>
    <cellStyle name="měny 2 10 4" xfId="940" xr:uid="{33C2F784-D098-420E-B7EB-D1BB847D2375}"/>
    <cellStyle name="měny 2 10 4 2" xfId="2713" xr:uid="{0A077B81-E1E4-4A85-8981-4117D339E4E0}"/>
    <cellStyle name="měny 2 10 5" xfId="1947" xr:uid="{5005B8ED-69F6-4542-BA30-38365185CCC0}"/>
    <cellStyle name="měny 2 11" xfId="283" xr:uid="{786BFDBE-0BDA-4295-B079-27A76403E0C7}"/>
    <cellStyle name="měny 2 11 2" xfId="666" xr:uid="{5A6DB20A-7DF9-4542-B883-93DEDAFA6946}"/>
    <cellStyle name="měny 2 11 2 2" xfId="1432" xr:uid="{27DB86A0-3764-44F2-A77D-30EBEB7EA1D2}"/>
    <cellStyle name="měny 2 11 2 2 2" xfId="3205" xr:uid="{F1C239C7-DD56-4CFD-A32F-9EA87FE6BCC9}"/>
    <cellStyle name="měny 2 11 2 3" xfId="2439" xr:uid="{79BE1559-B2E1-4A1E-BFC5-9D67BACDAA33}"/>
    <cellStyle name="měny 2 11 3" xfId="1049" xr:uid="{513A15D8-B963-42E8-B052-9D286BA35060}"/>
    <cellStyle name="měny 2 11 3 2" xfId="2822" xr:uid="{920822FC-7F1C-421B-BB13-711CDCD0EF8B}"/>
    <cellStyle name="měny 2 11 4" xfId="2056" xr:uid="{023EB161-A688-4E25-AC45-8A7D1C392958}"/>
    <cellStyle name="měny 2 12" xfId="447" xr:uid="{96FAE66A-B761-403A-8B4A-83F8126D9403}"/>
    <cellStyle name="měny 2 12 2" xfId="830" xr:uid="{543DC117-533F-4D7E-B9E1-7C5F3CF96E4F}"/>
    <cellStyle name="měny 2 12 2 2" xfId="1596" xr:uid="{777D5F4B-0909-4D55-BB72-5D91133B6F81}"/>
    <cellStyle name="měny 2 12 2 2 2" xfId="3369" xr:uid="{A077E7FB-B24E-4025-8CD0-D23EF8AF71D8}"/>
    <cellStyle name="měny 2 12 2 3" xfId="2603" xr:uid="{8E8C1ACB-598A-4ABC-BC1D-2CC1061ABF7F}"/>
    <cellStyle name="měny 2 12 3" xfId="1213" xr:uid="{F58B42D2-5EDE-4E2F-954B-832CCF6B8898}"/>
    <cellStyle name="měny 2 12 3 2" xfId="2986" xr:uid="{9AF28CBC-A4D3-4C8B-834F-744755D40810}"/>
    <cellStyle name="měny 2 12 4" xfId="2220" xr:uid="{75428238-4348-431E-9A25-C170912916C4}"/>
    <cellStyle name="měny 2 13" xfId="502" xr:uid="{F2F124D2-FA81-4C0D-8464-482708C80D39}"/>
    <cellStyle name="měny 2 13 2" xfId="1268" xr:uid="{1600C3F5-BFF6-4B19-8258-7252A53E7EC6}"/>
    <cellStyle name="měny 2 13 2 2" xfId="3041" xr:uid="{E702FBE1-4510-440C-A451-BBAF598B15B8}"/>
    <cellStyle name="měny 2 13 3" xfId="2275" xr:uid="{73484AD4-9BCE-42B5-8295-0D57BD33152E}"/>
    <cellStyle name="měny 2 14" xfId="119" xr:uid="{659BF9FA-6A98-414B-A052-6A38E58A3164}"/>
    <cellStyle name="měny 2 14 2" xfId="1892" xr:uid="{10E91E8E-5D7D-46FC-9D52-5C8E82C1A00C}"/>
    <cellStyle name="měny 2 15" xfId="885" xr:uid="{C1270654-6D95-447F-B4BB-B319D9730804}"/>
    <cellStyle name="měny 2 15 2" xfId="2658" xr:uid="{63D57503-8D12-431F-BA2D-6F841FEB4EFA}"/>
    <cellStyle name="měny 2 16" xfId="1651" xr:uid="{296EC8B3-2E01-4D10-8C7A-45137FDB28FA}"/>
    <cellStyle name="měny 2 16 2" xfId="3424" xr:uid="{2710316F-FDF9-4A11-88A0-4D8E632B34B6}"/>
    <cellStyle name="měny 2 17" xfId="1783" xr:uid="{FC3F5B52-8526-47D1-87E4-F20F2921FFAD}"/>
    <cellStyle name="měny 2 2" xfId="9" xr:uid="{00000000-0005-0000-0000-000002000000}"/>
    <cellStyle name="měny 2 2 10" xfId="449" xr:uid="{BCC65039-56AF-43DB-A694-4716B7EA9322}"/>
    <cellStyle name="měny 2 2 10 2" xfId="832" xr:uid="{6F381529-45F5-4421-B820-4A21CD3FC439}"/>
    <cellStyle name="měny 2 2 10 2 2" xfId="1598" xr:uid="{12A24CE1-5A8A-4311-A793-C6E7345AB919}"/>
    <cellStyle name="měny 2 2 10 2 2 2" xfId="3371" xr:uid="{53CEE6B7-9580-4413-8FDB-4650B0AB176C}"/>
    <cellStyle name="měny 2 2 10 2 3" xfId="2605" xr:uid="{DBC21C55-EFA2-476D-B357-92516808CE0E}"/>
    <cellStyle name="měny 2 2 10 3" xfId="1215" xr:uid="{7C51728F-99C5-45D0-ACF7-1F3C08525C0C}"/>
    <cellStyle name="měny 2 2 10 3 2" xfId="2988" xr:uid="{4505B285-DE99-4B1F-AECF-EE782F59F661}"/>
    <cellStyle name="měny 2 2 10 4" xfId="2222" xr:uid="{46A1C052-7D53-4145-A33B-0EE770DAF5CF}"/>
    <cellStyle name="měny 2 2 11" xfId="504" xr:uid="{C459BE7F-20CF-48D0-8167-1A357B9D1FDC}"/>
    <cellStyle name="měny 2 2 11 2" xfId="1270" xr:uid="{4C5EFA60-FBE3-43C5-B291-DC084F7B7239}"/>
    <cellStyle name="měny 2 2 11 2 2" xfId="3043" xr:uid="{55687907-2DC0-4CA0-9098-268ABC4E531D}"/>
    <cellStyle name="měny 2 2 11 3" xfId="2277" xr:uid="{F4C77BAD-3B88-4627-8B6F-06DFCDF68A54}"/>
    <cellStyle name="měny 2 2 12" xfId="121" xr:uid="{0B6362A4-CCDA-4B64-90AC-A0CA809A8F59}"/>
    <cellStyle name="měny 2 2 12 2" xfId="1894" xr:uid="{C06D06A6-2AFD-4CE3-B1E1-070D9A7DE28B}"/>
    <cellStyle name="měny 2 2 13" xfId="887" xr:uid="{1DC72F96-4D48-4211-B145-925C31BF72A6}"/>
    <cellStyle name="měny 2 2 13 2" xfId="2660" xr:uid="{91EDBA91-A454-4C25-8B50-B622617895DD}"/>
    <cellStyle name="měny 2 2 14" xfId="1653" xr:uid="{48851D3A-796F-4C2E-B0B4-3DE8FEC4DBBD}"/>
    <cellStyle name="měny 2 2 14 2" xfId="3426" xr:uid="{E2BB48E6-6200-4A87-845D-F60C2CCF942C}"/>
    <cellStyle name="měny 2 2 15" xfId="1785" xr:uid="{94A40821-F8E3-4496-B71E-71EFE8BE0F89}"/>
    <cellStyle name="měny 2 2 2" xfId="12" xr:uid="{00000000-0005-0000-0000-000003000000}"/>
    <cellStyle name="měny 2 2 2 10" xfId="124" xr:uid="{A880CA53-3276-4BAA-BD75-E4295393A389}"/>
    <cellStyle name="měny 2 2 2 10 2" xfId="1897" xr:uid="{E8847C0C-DB1E-418B-BD83-AE1FC2EAAD78}"/>
    <cellStyle name="měny 2 2 2 11" xfId="890" xr:uid="{4F94B69A-A652-46F7-B4FC-A062A888080B}"/>
    <cellStyle name="měny 2 2 2 11 2" xfId="2663" xr:uid="{F331D82F-CEB3-45FA-AEFC-D82A0F47C428}"/>
    <cellStyle name="měny 2 2 2 12" xfId="1656" xr:uid="{3D741802-5DBA-4C11-A56C-2C67CFE00738}"/>
    <cellStyle name="měny 2 2 2 12 2" xfId="3429" xr:uid="{0CB6E2DB-A2F9-42A7-822A-9F399D50520C}"/>
    <cellStyle name="měny 2 2 2 13" xfId="1788" xr:uid="{C228FD9D-ABB0-46E3-B98E-85848E7CB81C}"/>
    <cellStyle name="měny 2 2 2 2" xfId="21" xr:uid="{00000000-0005-0000-0000-000004000000}"/>
    <cellStyle name="měny 2 2 2 2 10" xfId="899" xr:uid="{CF7C26D9-A522-451E-88EE-E455CB7562FC}"/>
    <cellStyle name="měny 2 2 2 2 10 2" xfId="2672" xr:uid="{F62B5FC9-8202-460C-A650-5C9040185458}"/>
    <cellStyle name="měny 2 2 2 2 11" xfId="1665" xr:uid="{930F7387-A56A-4E93-BB16-C431AA9CF22E}"/>
    <cellStyle name="měny 2 2 2 2 11 2" xfId="3438" xr:uid="{9C9B0190-D935-4D0E-904F-DF6E467FD711}"/>
    <cellStyle name="měny 2 2 2 2 12" xfId="1797" xr:uid="{81970617-5A39-4FA9-9609-42E6C602A71D}"/>
    <cellStyle name="měny 2 2 2 2 2" xfId="39" xr:uid="{00000000-0005-0000-0000-000005000000}"/>
    <cellStyle name="měny 2 2 2 2 2 10" xfId="1815" xr:uid="{A52AA431-8709-4084-8421-0C1C2F760028}"/>
    <cellStyle name="měny 2 2 2 2 2 2" xfId="96" xr:uid="{9ED58939-8AD1-4848-9B49-561A81920BA9}"/>
    <cellStyle name="měny 2 2 2 2 2 2 2" xfId="424" xr:uid="{8E878489-4F44-4DDF-8070-2F8E1A1FA4AC}"/>
    <cellStyle name="měny 2 2 2 2 2 2 2 2" xfId="807" xr:uid="{A02B9484-A0D1-481E-99B8-4868DA882E00}"/>
    <cellStyle name="měny 2 2 2 2 2 2 2 2 2" xfId="1573" xr:uid="{25051AFA-8EC1-4FC4-AEF2-71F70ED67A29}"/>
    <cellStyle name="měny 2 2 2 2 2 2 2 2 2 2" xfId="3346" xr:uid="{9B092122-E6C0-4476-95DD-46B3B530A88C}"/>
    <cellStyle name="měny 2 2 2 2 2 2 2 2 3" xfId="2580" xr:uid="{99158F94-22D2-4E16-8463-5EA0A6D0486C}"/>
    <cellStyle name="měny 2 2 2 2 2 2 2 3" xfId="1190" xr:uid="{1D724831-9701-4E3D-A2A1-900F830C7036}"/>
    <cellStyle name="měny 2 2 2 2 2 2 2 3 2" xfId="2963" xr:uid="{A66EBDFE-BA79-4134-990A-D3515B88CB06}"/>
    <cellStyle name="měny 2 2 2 2 2 2 2 4" xfId="2197" xr:uid="{4A755142-F74A-45EE-B65A-9C90D6247C5C}"/>
    <cellStyle name="měny 2 2 2 2 2 2 3" xfId="643" xr:uid="{FC13700B-4153-4D5C-9F77-E3730E8D18E1}"/>
    <cellStyle name="měny 2 2 2 2 2 2 3 2" xfId="1409" xr:uid="{99345799-5516-46FE-8115-8A40395BA775}"/>
    <cellStyle name="měny 2 2 2 2 2 2 3 2 2" xfId="3182" xr:uid="{6A857C88-7986-4E03-9F45-CCB4EB6906BE}"/>
    <cellStyle name="měny 2 2 2 2 2 2 3 3" xfId="2416" xr:uid="{F777E3B7-62E6-4107-ADA5-549198E650A4}"/>
    <cellStyle name="měny 2 2 2 2 2 2 4" xfId="260" xr:uid="{6B3C291E-27E2-4123-8142-0A28F1213EC9}"/>
    <cellStyle name="měny 2 2 2 2 2 2 4 2" xfId="2033" xr:uid="{7472E3F8-534D-4871-9C98-83293EC60DCB}"/>
    <cellStyle name="měny 2 2 2 2 2 2 5" xfId="1026" xr:uid="{2847ED0D-6695-4C43-9CE8-73A320ED4309}"/>
    <cellStyle name="měny 2 2 2 2 2 2 5 2" xfId="2799" xr:uid="{EA857822-AB37-4821-B428-9787A72D7BE2}"/>
    <cellStyle name="měny 2 2 2 2 2 2 6" xfId="1737" xr:uid="{D1540764-1FEA-4015-AA84-90D8EAF22EDC}"/>
    <cellStyle name="měny 2 2 2 2 2 2 6 2" xfId="3510" xr:uid="{172A80F1-82BF-44D8-A3FE-1D1A04AA14A5}"/>
    <cellStyle name="měny 2 2 2 2 2 2 7" xfId="1869" xr:uid="{19E63D79-5D27-4D36-83A1-8ABE9092F3EF}"/>
    <cellStyle name="měny 2 2 2 2 2 3" xfId="206" xr:uid="{0BCEE748-1059-4598-963B-38883A11FDE5}"/>
    <cellStyle name="měny 2 2 2 2 2 3 2" xfId="370" xr:uid="{0F850278-1727-4F0F-AA1E-A90D78421151}"/>
    <cellStyle name="měny 2 2 2 2 2 3 2 2" xfId="753" xr:uid="{73DE1A3D-6CC0-4C6C-9A5D-853790EAA59E}"/>
    <cellStyle name="měny 2 2 2 2 2 3 2 2 2" xfId="1519" xr:uid="{579B30F1-1BAC-4A86-94E0-3E69362E9F78}"/>
    <cellStyle name="měny 2 2 2 2 2 3 2 2 2 2" xfId="3292" xr:uid="{F90A3895-D7C3-4905-BFB5-7B301D9CA1CF}"/>
    <cellStyle name="měny 2 2 2 2 2 3 2 2 3" xfId="2526" xr:uid="{292B00A0-0576-48FF-A4D7-D0BD21EA43AB}"/>
    <cellStyle name="měny 2 2 2 2 2 3 2 3" xfId="1136" xr:uid="{63BAA11B-CBD3-4C68-B9EA-42EF08838114}"/>
    <cellStyle name="měny 2 2 2 2 2 3 2 3 2" xfId="2909" xr:uid="{B5914A1D-9E8F-43DC-B382-409DDE7095AE}"/>
    <cellStyle name="měny 2 2 2 2 2 3 2 4" xfId="2143" xr:uid="{4DB5F935-E92C-4370-AE5C-E72E6D2575FD}"/>
    <cellStyle name="měny 2 2 2 2 2 3 3" xfId="589" xr:uid="{B0A89BAA-181F-48A9-B038-27AA6E9F7E2D}"/>
    <cellStyle name="měny 2 2 2 2 2 3 3 2" xfId="1355" xr:uid="{1624F544-7D5C-4C89-B2B2-9F38782D2C62}"/>
    <cellStyle name="měny 2 2 2 2 2 3 3 2 2" xfId="3128" xr:uid="{5A489C6A-2087-45F0-98E9-435F56E39A11}"/>
    <cellStyle name="měny 2 2 2 2 2 3 3 3" xfId="2362" xr:uid="{EA4A6195-7322-4862-8E6D-1E5F28E33BA8}"/>
    <cellStyle name="měny 2 2 2 2 2 3 4" xfId="972" xr:uid="{66A57D4D-0377-433F-9370-464B2738037A}"/>
    <cellStyle name="měny 2 2 2 2 2 3 4 2" xfId="2745" xr:uid="{E78BBEF8-150A-4109-BD73-3398E82361FA}"/>
    <cellStyle name="měny 2 2 2 2 2 3 5" xfId="1979" xr:uid="{AE5BBDC4-A256-4083-89DD-0D6948C6E564}"/>
    <cellStyle name="měny 2 2 2 2 2 4" xfId="315" xr:uid="{7FF589F5-6C73-48DB-A7E3-6B98513A60B8}"/>
    <cellStyle name="měny 2 2 2 2 2 4 2" xfId="698" xr:uid="{EC3EE1F8-B7A5-42D5-8562-374727067CE1}"/>
    <cellStyle name="měny 2 2 2 2 2 4 2 2" xfId="1464" xr:uid="{587E5A15-F286-440A-9361-9FDE0D02F2BE}"/>
    <cellStyle name="měny 2 2 2 2 2 4 2 2 2" xfId="3237" xr:uid="{E750A098-5279-4DA9-B6E2-DD68FC1A5DDC}"/>
    <cellStyle name="měny 2 2 2 2 2 4 2 3" xfId="2471" xr:uid="{DFC6C420-D41B-4435-A8FE-E6AD60B2FB49}"/>
    <cellStyle name="měny 2 2 2 2 2 4 3" xfId="1081" xr:uid="{DE4977FE-57C3-4016-B696-F1D5D3ECD57A}"/>
    <cellStyle name="měny 2 2 2 2 2 4 3 2" xfId="2854" xr:uid="{0328C33D-F9B3-4111-811C-68F8E2F7D63B}"/>
    <cellStyle name="měny 2 2 2 2 2 4 4" xfId="2088" xr:uid="{447BC01D-196D-462A-A45A-64DEAA2E31FA}"/>
    <cellStyle name="měny 2 2 2 2 2 5" xfId="479" xr:uid="{7C760750-49DF-4863-A138-4E05FE62EFB3}"/>
    <cellStyle name="měny 2 2 2 2 2 5 2" xfId="862" xr:uid="{2F0B19D2-478E-4A16-BF94-0D7BF2547B32}"/>
    <cellStyle name="měny 2 2 2 2 2 5 2 2" xfId="1628" xr:uid="{23012DA4-65FB-4287-9FD2-5003275D1ED3}"/>
    <cellStyle name="měny 2 2 2 2 2 5 2 2 2" xfId="3401" xr:uid="{0B77F0E3-EE3A-4A88-A40E-C78711B0B844}"/>
    <cellStyle name="měny 2 2 2 2 2 5 2 3" xfId="2635" xr:uid="{0434A009-4360-48A7-9669-B2511E4E877C}"/>
    <cellStyle name="měny 2 2 2 2 2 5 3" xfId="1245" xr:uid="{331AA418-CFE4-4441-BE76-3FA28CA26FE1}"/>
    <cellStyle name="měny 2 2 2 2 2 5 3 2" xfId="3018" xr:uid="{135DD22C-8A84-49EF-B951-FB0A35C18885}"/>
    <cellStyle name="měny 2 2 2 2 2 5 4" xfId="2252" xr:uid="{265D4644-1395-4D07-85E5-E274E53F8B27}"/>
    <cellStyle name="měny 2 2 2 2 2 6" xfId="534" xr:uid="{2BD9C024-17AB-4B2E-BEA9-A9D296722ACF}"/>
    <cellStyle name="měny 2 2 2 2 2 6 2" xfId="1300" xr:uid="{0A98217F-4361-45AD-9A89-3781A6467504}"/>
    <cellStyle name="měny 2 2 2 2 2 6 2 2" xfId="3073" xr:uid="{B0BB0F59-7D59-4373-A761-E287C3B70F75}"/>
    <cellStyle name="měny 2 2 2 2 2 6 3" xfId="2307" xr:uid="{48C9C028-0CB6-4D46-BA75-563784EA663C}"/>
    <cellStyle name="měny 2 2 2 2 2 7" xfId="151" xr:uid="{1F37CA11-0ED6-42F5-844A-83B422E5A18D}"/>
    <cellStyle name="měny 2 2 2 2 2 7 2" xfId="1924" xr:uid="{22AD88D5-B63A-405B-80A3-892CEC87D906}"/>
    <cellStyle name="měny 2 2 2 2 2 8" xfId="917" xr:uid="{54B882F6-1EE4-4756-A0E8-EADCD1503EA7}"/>
    <cellStyle name="měny 2 2 2 2 2 8 2" xfId="2690" xr:uid="{A9051DBF-A4C9-441D-822C-A70DA2645F25}"/>
    <cellStyle name="měny 2 2 2 2 2 9" xfId="1683" xr:uid="{2A217ACB-DB8E-4D6D-A0FE-00B7088877F9}"/>
    <cellStyle name="měny 2 2 2 2 2 9 2" xfId="3456" xr:uid="{BA23AF71-7379-49D2-ACAA-06137B77B6BC}"/>
    <cellStyle name="měny 2 2 2 2 3" xfId="57" xr:uid="{00000000-0005-0000-0000-000006000000}"/>
    <cellStyle name="měny 2 2 2 2 3 10" xfId="1833" xr:uid="{65254558-1B6D-4629-B4C3-0295DB1BB112}"/>
    <cellStyle name="měny 2 2 2 2 3 2" xfId="114" xr:uid="{75DFEF65-46D6-4D6E-B2B2-97B9F4AB5990}"/>
    <cellStyle name="měny 2 2 2 2 3 2 2" xfId="442" xr:uid="{B6248364-A339-47B6-9931-84B0C25C49FE}"/>
    <cellStyle name="měny 2 2 2 2 3 2 2 2" xfId="825" xr:uid="{9EC1EC5A-0C5E-4F07-A1EF-042671AA3B00}"/>
    <cellStyle name="měny 2 2 2 2 3 2 2 2 2" xfId="1591" xr:uid="{6BB7FDD6-98EE-43A3-BC7B-A7C33638BEFE}"/>
    <cellStyle name="měny 2 2 2 2 3 2 2 2 2 2" xfId="3364" xr:uid="{87589371-4D49-4C89-B64A-7B0C94B63868}"/>
    <cellStyle name="měny 2 2 2 2 3 2 2 2 3" xfId="2598" xr:uid="{80083086-1E99-4AC5-AACF-A597F1FACF26}"/>
    <cellStyle name="měny 2 2 2 2 3 2 2 3" xfId="1208" xr:uid="{B5C89E88-99BD-48F9-A782-216B23EAA14B}"/>
    <cellStyle name="měny 2 2 2 2 3 2 2 3 2" xfId="2981" xr:uid="{7CC53866-9AAF-4D90-A195-E2B25D2FA388}"/>
    <cellStyle name="měny 2 2 2 2 3 2 2 4" xfId="2215" xr:uid="{A0EA7E3F-A5C2-42AA-84E6-C25BC8485E48}"/>
    <cellStyle name="měny 2 2 2 2 3 2 3" xfId="661" xr:uid="{E7E536E2-E555-4CC4-8F03-2F2F95D5A771}"/>
    <cellStyle name="měny 2 2 2 2 3 2 3 2" xfId="1427" xr:uid="{9957B532-1860-4C1B-B7BE-90FDEB2C9611}"/>
    <cellStyle name="měny 2 2 2 2 3 2 3 2 2" xfId="3200" xr:uid="{2455EF35-9E5A-4083-AFA6-B61057333CAF}"/>
    <cellStyle name="měny 2 2 2 2 3 2 3 3" xfId="2434" xr:uid="{128EE4AE-4236-4CBF-95D6-C9FA677FCB32}"/>
    <cellStyle name="měny 2 2 2 2 3 2 4" xfId="278" xr:uid="{DCABFDDC-0300-47F3-976D-D3358B136ED7}"/>
    <cellStyle name="měny 2 2 2 2 3 2 4 2" xfId="2051" xr:uid="{B39E6F24-7B4E-42E9-99DA-53584F27DBBA}"/>
    <cellStyle name="měny 2 2 2 2 3 2 5" xfId="1044" xr:uid="{65227A16-1194-43E8-AD4D-E767CE92CE15}"/>
    <cellStyle name="měny 2 2 2 2 3 2 5 2" xfId="2817" xr:uid="{DAA87B6D-93DC-4698-92BA-F34F6E635605}"/>
    <cellStyle name="měny 2 2 2 2 3 2 6" xfId="1755" xr:uid="{ED13BFD1-4157-4E18-95FB-321107A8979A}"/>
    <cellStyle name="měny 2 2 2 2 3 2 6 2" xfId="3528" xr:uid="{49DD3D2B-1766-4578-97D4-0E1E4C939EC4}"/>
    <cellStyle name="měny 2 2 2 2 3 2 7" xfId="1887" xr:uid="{C9C4993C-FA9F-481F-BBAC-101086D27C05}"/>
    <cellStyle name="měny 2 2 2 2 3 3" xfId="224" xr:uid="{A5F669B9-2F4D-4F8B-B79B-EE1257ED3861}"/>
    <cellStyle name="měny 2 2 2 2 3 3 2" xfId="388" xr:uid="{D42C4F38-2303-40C4-BAEF-76323E04EF86}"/>
    <cellStyle name="měny 2 2 2 2 3 3 2 2" xfId="771" xr:uid="{ECCE2646-1D1B-4FF7-8667-FC1DD1030925}"/>
    <cellStyle name="měny 2 2 2 2 3 3 2 2 2" xfId="1537" xr:uid="{78A08DCF-CF7E-4FBA-B224-3CAD5A141982}"/>
    <cellStyle name="měny 2 2 2 2 3 3 2 2 2 2" xfId="3310" xr:uid="{85F7920C-EC74-4FF8-B85F-9EADDB09D7E3}"/>
    <cellStyle name="měny 2 2 2 2 3 3 2 2 3" xfId="2544" xr:uid="{8FBAEB98-8802-4172-94E8-F87FE3BAA2F6}"/>
    <cellStyle name="měny 2 2 2 2 3 3 2 3" xfId="1154" xr:uid="{38E68F11-C12F-4A75-A8FC-6207879080BD}"/>
    <cellStyle name="měny 2 2 2 2 3 3 2 3 2" xfId="2927" xr:uid="{65DA09D0-E1F5-4ADE-A307-89A58EDB42CF}"/>
    <cellStyle name="měny 2 2 2 2 3 3 2 4" xfId="2161" xr:uid="{474C8855-0B85-4833-B68A-831F1EFF6697}"/>
    <cellStyle name="měny 2 2 2 2 3 3 3" xfId="607" xr:uid="{600FE239-4AF7-4A99-86C3-3322174BADFF}"/>
    <cellStyle name="měny 2 2 2 2 3 3 3 2" xfId="1373" xr:uid="{E4FA64ED-8695-48EF-9204-10BD5497D53B}"/>
    <cellStyle name="měny 2 2 2 2 3 3 3 2 2" xfId="3146" xr:uid="{4E430B29-1976-44C7-8220-1E2602203DD2}"/>
    <cellStyle name="měny 2 2 2 2 3 3 3 3" xfId="2380" xr:uid="{C342A70B-2F9F-4362-84F1-3421FC569E9A}"/>
    <cellStyle name="měny 2 2 2 2 3 3 4" xfId="990" xr:uid="{FDB94062-0DF1-4835-B87E-8D3AA274DB10}"/>
    <cellStyle name="měny 2 2 2 2 3 3 4 2" xfId="2763" xr:uid="{B73B6021-8ECD-4240-9E02-8DB6E2F81F27}"/>
    <cellStyle name="měny 2 2 2 2 3 3 5" xfId="1997" xr:uid="{3CF92A9E-421B-498E-B61B-34776644756B}"/>
    <cellStyle name="měny 2 2 2 2 3 4" xfId="333" xr:uid="{C47D061D-1950-4C21-AAD6-BBEA1413A4DF}"/>
    <cellStyle name="měny 2 2 2 2 3 4 2" xfId="716" xr:uid="{AC813AB8-F063-41B7-9FF5-14B43A32C92E}"/>
    <cellStyle name="měny 2 2 2 2 3 4 2 2" xfId="1482" xr:uid="{79D337C1-07D8-47D6-8870-8A2794E52764}"/>
    <cellStyle name="měny 2 2 2 2 3 4 2 2 2" xfId="3255" xr:uid="{6B94423E-DDD2-4DFD-809F-E162E00F38B0}"/>
    <cellStyle name="měny 2 2 2 2 3 4 2 3" xfId="2489" xr:uid="{FD2DC098-6D72-45C2-A6BB-64833018EF7E}"/>
    <cellStyle name="měny 2 2 2 2 3 4 3" xfId="1099" xr:uid="{082B234C-B5B9-451C-ADB9-9783D4E55799}"/>
    <cellStyle name="měny 2 2 2 2 3 4 3 2" xfId="2872" xr:uid="{86A17DC4-45E2-4F88-92ED-B2FDBC7374E6}"/>
    <cellStyle name="měny 2 2 2 2 3 4 4" xfId="2106" xr:uid="{FB991F3D-7BE8-4E8D-A3E8-06ACD0401B68}"/>
    <cellStyle name="měny 2 2 2 2 3 5" xfId="497" xr:uid="{AE1660C4-9DF1-4A05-A559-83735E374408}"/>
    <cellStyle name="měny 2 2 2 2 3 5 2" xfId="880" xr:uid="{832F2D71-170E-4B9A-B611-A53E6AE5646D}"/>
    <cellStyle name="měny 2 2 2 2 3 5 2 2" xfId="1646" xr:uid="{D061AFE2-3D67-44CE-8CA8-DA42D4B82B9E}"/>
    <cellStyle name="měny 2 2 2 2 3 5 2 2 2" xfId="3419" xr:uid="{5C5BDD7A-0647-4763-BD25-729EB0C8FB3C}"/>
    <cellStyle name="měny 2 2 2 2 3 5 2 3" xfId="2653" xr:uid="{731FA6A6-1744-4778-9472-2409B81CB230}"/>
    <cellStyle name="měny 2 2 2 2 3 5 3" xfId="1263" xr:uid="{37431DAA-C043-461F-A6E9-8B0570C5E3B1}"/>
    <cellStyle name="měny 2 2 2 2 3 5 3 2" xfId="3036" xr:uid="{DFDD2AD0-9B1A-4701-9D7B-D846D58283CF}"/>
    <cellStyle name="měny 2 2 2 2 3 5 4" xfId="2270" xr:uid="{795F1165-F4A5-4137-A891-F18C4DE1CCC1}"/>
    <cellStyle name="měny 2 2 2 2 3 6" xfId="552" xr:uid="{7C7736B9-C04F-4D9C-9C38-106F7DF4E1BD}"/>
    <cellStyle name="měny 2 2 2 2 3 6 2" xfId="1318" xr:uid="{3BED083A-41BA-4ABD-B449-0A07986F0DDE}"/>
    <cellStyle name="měny 2 2 2 2 3 6 2 2" xfId="3091" xr:uid="{EF62EE57-8C1B-404E-A030-4F9FDA18454F}"/>
    <cellStyle name="měny 2 2 2 2 3 6 3" xfId="2325" xr:uid="{4AF9A14D-0827-4C05-B527-5F1CBE888732}"/>
    <cellStyle name="měny 2 2 2 2 3 7" xfId="169" xr:uid="{3D9696DD-8233-4002-A902-B8E328394208}"/>
    <cellStyle name="měny 2 2 2 2 3 7 2" xfId="1942" xr:uid="{A48535F6-226F-42C4-99AC-9B8A92A7BF66}"/>
    <cellStyle name="měny 2 2 2 2 3 8" xfId="935" xr:uid="{42E852D0-DF7D-4D49-8FB9-BDBEA81448E5}"/>
    <cellStyle name="měny 2 2 2 2 3 8 2" xfId="2708" xr:uid="{73527020-BDCC-48A1-B731-A84DE1893222}"/>
    <cellStyle name="měny 2 2 2 2 3 9" xfId="1701" xr:uid="{28DB08FB-E548-4ED6-9520-2C95023E2A2A}"/>
    <cellStyle name="měny 2 2 2 2 3 9 2" xfId="3474" xr:uid="{C22AB2D9-3213-443A-BC2D-AE02B8C042DA}"/>
    <cellStyle name="měny 2 2 2 2 4" xfId="78" xr:uid="{4E782D67-568A-4BF3-82BD-698DEF9FADF0}"/>
    <cellStyle name="měny 2 2 2 2 4 2" xfId="406" xr:uid="{C717688D-6923-4600-A3EF-5C6003BBEBB1}"/>
    <cellStyle name="měny 2 2 2 2 4 2 2" xfId="789" xr:uid="{DCAF4191-17BB-45F6-BA6E-20CD5A7F0F07}"/>
    <cellStyle name="měny 2 2 2 2 4 2 2 2" xfId="1555" xr:uid="{04A1CF7A-9C9F-4ED6-8CED-84E79FA34EA7}"/>
    <cellStyle name="měny 2 2 2 2 4 2 2 2 2" xfId="3328" xr:uid="{51527342-96CB-4696-8062-63A769B2EC92}"/>
    <cellStyle name="měny 2 2 2 2 4 2 2 3" xfId="2562" xr:uid="{EF8B1FD3-ADA6-46A0-8734-4FFBF0CD265F}"/>
    <cellStyle name="měny 2 2 2 2 4 2 3" xfId="1172" xr:uid="{42517335-D830-4958-ACA0-32AF6A028A2D}"/>
    <cellStyle name="měny 2 2 2 2 4 2 3 2" xfId="2945" xr:uid="{ED103317-4098-49B0-8507-DA1739D551CF}"/>
    <cellStyle name="měny 2 2 2 2 4 2 4" xfId="2179" xr:uid="{F662D077-7E77-4254-BD05-05922BB0E6A9}"/>
    <cellStyle name="měny 2 2 2 2 4 3" xfId="625" xr:uid="{1FCD9DBF-18A3-4AE5-AF0C-C5A9731901B0}"/>
    <cellStyle name="měny 2 2 2 2 4 3 2" xfId="1391" xr:uid="{6FE38947-7E10-41E6-A379-A1A77CCCCB0C}"/>
    <cellStyle name="měny 2 2 2 2 4 3 2 2" xfId="3164" xr:uid="{C05A58D5-EF67-48AC-8E89-4E80A81C1B10}"/>
    <cellStyle name="měny 2 2 2 2 4 3 3" xfId="2398" xr:uid="{3133309A-1F82-42F9-8E34-CF07953B7D3E}"/>
    <cellStyle name="měny 2 2 2 2 4 4" xfId="242" xr:uid="{6EF8BD23-0528-43EB-B39B-FC58AE2CE82A}"/>
    <cellStyle name="měny 2 2 2 2 4 4 2" xfId="2015" xr:uid="{1F65EF55-5A2D-4F22-9C18-920397065C4A}"/>
    <cellStyle name="měny 2 2 2 2 4 5" xfId="1008" xr:uid="{607A6800-6DD8-4891-8200-82C8E0039E38}"/>
    <cellStyle name="měny 2 2 2 2 4 5 2" xfId="2781" xr:uid="{E725EEEA-2F5C-45EF-AE8E-EA824E2752C4}"/>
    <cellStyle name="měny 2 2 2 2 4 6" xfId="1719" xr:uid="{75D667E7-532C-4466-8B45-C252A78E425B}"/>
    <cellStyle name="měny 2 2 2 2 4 6 2" xfId="3492" xr:uid="{7CA2E243-3E1B-4984-84E8-BC9B24F211FC}"/>
    <cellStyle name="měny 2 2 2 2 4 7" xfId="1851" xr:uid="{D87E9B5C-E34B-4237-924F-DAE74227D7B3}"/>
    <cellStyle name="měny 2 2 2 2 5" xfId="188" xr:uid="{A07D8565-55BF-440F-A87F-93596926F4DC}"/>
    <cellStyle name="měny 2 2 2 2 5 2" xfId="352" xr:uid="{F3F66CD7-C268-422B-9F55-97BE7947D819}"/>
    <cellStyle name="měny 2 2 2 2 5 2 2" xfId="735" xr:uid="{B2A6918F-6605-4AA3-9175-9D1EE68177DD}"/>
    <cellStyle name="měny 2 2 2 2 5 2 2 2" xfId="1501" xr:uid="{B24CEF5C-6534-4F5F-A78A-D0151E997BF1}"/>
    <cellStyle name="měny 2 2 2 2 5 2 2 2 2" xfId="3274" xr:uid="{AAF05FB0-8039-4E9F-BE61-86937B347FBD}"/>
    <cellStyle name="měny 2 2 2 2 5 2 2 3" xfId="2508" xr:uid="{B4355F56-D1BF-400D-BC6C-A5452ECEAF03}"/>
    <cellStyle name="měny 2 2 2 2 5 2 3" xfId="1118" xr:uid="{4D84C490-B37B-4B70-A584-DC0B95A26B9E}"/>
    <cellStyle name="měny 2 2 2 2 5 2 3 2" xfId="2891" xr:uid="{2B07B4D3-19AB-467D-AC21-755908F6ABE1}"/>
    <cellStyle name="měny 2 2 2 2 5 2 4" xfId="2125" xr:uid="{B660D82E-4090-42D7-8596-A3BC7A620677}"/>
    <cellStyle name="měny 2 2 2 2 5 3" xfId="571" xr:uid="{2C52A2D2-FC4F-4A8F-B704-BA7E71AFDAC2}"/>
    <cellStyle name="měny 2 2 2 2 5 3 2" xfId="1337" xr:uid="{16229FF8-3A90-4495-AA90-3768420C779A}"/>
    <cellStyle name="měny 2 2 2 2 5 3 2 2" xfId="3110" xr:uid="{7C767E8C-69EA-4C1A-84A1-CC497423A1D2}"/>
    <cellStyle name="měny 2 2 2 2 5 3 3" xfId="2344" xr:uid="{666D17CC-4DDA-4131-A026-E7F2F8989596}"/>
    <cellStyle name="měny 2 2 2 2 5 4" xfId="954" xr:uid="{619AF25C-1BC7-4368-8DD5-4E36DACFFB00}"/>
    <cellStyle name="měny 2 2 2 2 5 4 2" xfId="2727" xr:uid="{D7D20BE2-B127-40C4-9BAA-8354BD36DCF1}"/>
    <cellStyle name="měny 2 2 2 2 5 5" xfId="1961" xr:uid="{8274A204-9E16-470D-8FC9-1DD7E54CC5FE}"/>
    <cellStyle name="měny 2 2 2 2 6" xfId="297" xr:uid="{CEFAE82A-86C7-41E7-A395-25ECC60D0C5C}"/>
    <cellStyle name="měny 2 2 2 2 6 2" xfId="680" xr:uid="{9C4673F9-7A02-4430-937E-CF6C167BCDF4}"/>
    <cellStyle name="měny 2 2 2 2 6 2 2" xfId="1446" xr:uid="{7FA03A3B-3C0B-450A-A9C6-D4B8F808EE28}"/>
    <cellStyle name="měny 2 2 2 2 6 2 2 2" xfId="3219" xr:uid="{1B78AB76-3AEE-4D79-AAA4-6F59A93FB95D}"/>
    <cellStyle name="měny 2 2 2 2 6 2 3" xfId="2453" xr:uid="{A7FF0D3F-5795-4471-ADCF-64DB1DECD51A}"/>
    <cellStyle name="měny 2 2 2 2 6 3" xfId="1063" xr:uid="{71510EEA-D982-4FC5-A3F8-DBAE52F02570}"/>
    <cellStyle name="měny 2 2 2 2 6 3 2" xfId="2836" xr:uid="{0DB59FE0-240F-47E8-8B81-BE1FE6564C0C}"/>
    <cellStyle name="měny 2 2 2 2 6 4" xfId="2070" xr:uid="{807D3053-55BD-4A0E-BF70-DAE9C22D9CB7}"/>
    <cellStyle name="měny 2 2 2 2 7" xfId="461" xr:uid="{1CBE3EE3-9868-46D2-966E-5C8449501F44}"/>
    <cellStyle name="měny 2 2 2 2 7 2" xfId="844" xr:uid="{B93CA3C4-B8E7-40BD-B367-B05149AC6EEF}"/>
    <cellStyle name="měny 2 2 2 2 7 2 2" xfId="1610" xr:uid="{1BAD7AEF-80A5-47CB-BD6B-377BC00D3751}"/>
    <cellStyle name="měny 2 2 2 2 7 2 2 2" xfId="3383" xr:uid="{2DDD6AA4-B37C-4BA8-96FF-9BF74E819BE5}"/>
    <cellStyle name="měny 2 2 2 2 7 2 3" xfId="2617" xr:uid="{1D073B62-F83C-4F5D-AEB6-22912A6B017A}"/>
    <cellStyle name="měny 2 2 2 2 7 3" xfId="1227" xr:uid="{A8225E0F-1A99-48A0-B578-661C9E1F54F3}"/>
    <cellStyle name="měny 2 2 2 2 7 3 2" xfId="3000" xr:uid="{92BDC1A8-128F-4585-A6AC-A15F5A1DBBEA}"/>
    <cellStyle name="měny 2 2 2 2 7 4" xfId="2234" xr:uid="{F2069D16-0FFB-4E61-9E09-0F9268C7F7F5}"/>
    <cellStyle name="měny 2 2 2 2 8" xfId="516" xr:uid="{3EFCF0A7-B325-4ED7-BF16-961D9C9FE5FE}"/>
    <cellStyle name="měny 2 2 2 2 8 2" xfId="1282" xr:uid="{7A9EC197-CC95-43A2-9AC7-A6146AA5ECB2}"/>
    <cellStyle name="měny 2 2 2 2 8 2 2" xfId="3055" xr:uid="{D21CC606-B9D8-4BCC-AC1A-D47CB5385048}"/>
    <cellStyle name="měny 2 2 2 2 8 3" xfId="2289" xr:uid="{B2A16D7F-550B-40CC-8143-D6A488AD61F6}"/>
    <cellStyle name="měny 2 2 2 2 9" xfId="133" xr:uid="{9363B0CE-3442-4C9D-A27A-C2567CF77C26}"/>
    <cellStyle name="měny 2 2 2 2 9 2" xfId="1906" xr:uid="{A10A24E1-B41C-4C83-9C85-C7679A528F60}"/>
    <cellStyle name="měny 2 2 2 3" xfId="30" xr:uid="{00000000-0005-0000-0000-000007000000}"/>
    <cellStyle name="měny 2 2 2 3 10" xfId="1806" xr:uid="{475FD450-15B3-4019-9E40-3ABB010823A1}"/>
    <cellStyle name="měny 2 2 2 3 2" xfId="87" xr:uid="{A2742627-03FD-4098-B30C-B2483875CE25}"/>
    <cellStyle name="měny 2 2 2 3 2 2" xfId="415" xr:uid="{A1C464D8-FCAB-49DF-975C-42946F4C0071}"/>
    <cellStyle name="měny 2 2 2 3 2 2 2" xfId="798" xr:uid="{768C9B1E-D126-4EBD-9005-20C46CB94D6F}"/>
    <cellStyle name="měny 2 2 2 3 2 2 2 2" xfId="1564" xr:uid="{A30604EF-296D-40F0-881B-6A3BEA6AC55E}"/>
    <cellStyle name="měny 2 2 2 3 2 2 2 2 2" xfId="3337" xr:uid="{1DFE33A4-611C-42C0-82F5-B553378C2CE3}"/>
    <cellStyle name="měny 2 2 2 3 2 2 2 3" xfId="2571" xr:uid="{AD3A512F-DCCE-4225-8C07-E9BB4F636C87}"/>
    <cellStyle name="měny 2 2 2 3 2 2 3" xfId="1181" xr:uid="{2905DE33-AF48-4D22-8428-810072531ECD}"/>
    <cellStyle name="měny 2 2 2 3 2 2 3 2" xfId="2954" xr:uid="{721EB314-B022-46B2-9582-35356F4628F6}"/>
    <cellStyle name="měny 2 2 2 3 2 2 4" xfId="2188" xr:uid="{A87321E5-BAFF-4021-970A-61E1EDA2644F}"/>
    <cellStyle name="měny 2 2 2 3 2 3" xfId="634" xr:uid="{C1EC055A-1451-4578-8D74-0C0728A6E6F0}"/>
    <cellStyle name="měny 2 2 2 3 2 3 2" xfId="1400" xr:uid="{2B82DDC7-52A4-4E16-AD4C-20C6B0684029}"/>
    <cellStyle name="měny 2 2 2 3 2 3 2 2" xfId="3173" xr:uid="{89CA3736-5C2D-40C3-9AA2-64B8A90745E5}"/>
    <cellStyle name="měny 2 2 2 3 2 3 3" xfId="2407" xr:uid="{FF00ABE9-07A3-4F66-A5E3-D7E0F3206461}"/>
    <cellStyle name="měny 2 2 2 3 2 4" xfId="251" xr:uid="{6F51188C-0896-4EE9-86CA-4FBC39E3E101}"/>
    <cellStyle name="měny 2 2 2 3 2 4 2" xfId="2024" xr:uid="{C2D60248-42EF-424D-82BD-F33C6BA01233}"/>
    <cellStyle name="měny 2 2 2 3 2 5" xfId="1017" xr:uid="{D9859C73-35CB-4065-BB70-50ED0F41B603}"/>
    <cellStyle name="měny 2 2 2 3 2 5 2" xfId="2790" xr:uid="{3C4B790E-5C15-4328-9478-05755FF1BF8C}"/>
    <cellStyle name="měny 2 2 2 3 2 6" xfId="1728" xr:uid="{6053AA55-E28B-4ACF-A4CC-4789090C2D6B}"/>
    <cellStyle name="měny 2 2 2 3 2 6 2" xfId="3501" xr:uid="{3EB57B36-6F68-4A52-86A4-29B7A2C22BE1}"/>
    <cellStyle name="měny 2 2 2 3 2 7" xfId="1860" xr:uid="{12779891-2D09-45A6-A511-DF7C7254DD05}"/>
    <cellStyle name="měny 2 2 2 3 3" xfId="197" xr:uid="{127C633E-8817-4B98-8F07-6C1AC3ABC8D3}"/>
    <cellStyle name="měny 2 2 2 3 3 2" xfId="361" xr:uid="{0B4F9877-0D4D-4292-97D2-79CD55F142FB}"/>
    <cellStyle name="měny 2 2 2 3 3 2 2" xfId="744" xr:uid="{DDDA1199-A7BD-4F72-8072-BBD709F39E6F}"/>
    <cellStyle name="měny 2 2 2 3 3 2 2 2" xfId="1510" xr:uid="{FF913B41-58F0-46AC-A12C-6A75C086A93B}"/>
    <cellStyle name="měny 2 2 2 3 3 2 2 2 2" xfId="3283" xr:uid="{81695A60-B6AB-4BFB-8FB0-18FB669A293E}"/>
    <cellStyle name="měny 2 2 2 3 3 2 2 3" xfId="2517" xr:uid="{9B8ABF04-21AC-44E5-A34A-47DE042993D6}"/>
    <cellStyle name="měny 2 2 2 3 3 2 3" xfId="1127" xr:uid="{D9DC1862-D2E3-4C1C-A530-B680F5E79106}"/>
    <cellStyle name="měny 2 2 2 3 3 2 3 2" xfId="2900" xr:uid="{ECAF9495-947F-4741-A788-CCD6D3A58937}"/>
    <cellStyle name="měny 2 2 2 3 3 2 4" xfId="2134" xr:uid="{B235DCD6-FAC1-46C6-95C6-02BF7B50F56E}"/>
    <cellStyle name="měny 2 2 2 3 3 3" xfId="580" xr:uid="{CCE6B2D9-E835-403A-BA9F-DC9E1B99CCBE}"/>
    <cellStyle name="měny 2 2 2 3 3 3 2" xfId="1346" xr:uid="{EC56F8B2-6BCD-4B7B-990D-B097DA7530BC}"/>
    <cellStyle name="měny 2 2 2 3 3 3 2 2" xfId="3119" xr:uid="{23E34DEF-3708-45F1-98A5-538C3B5EB2B5}"/>
    <cellStyle name="měny 2 2 2 3 3 3 3" xfId="2353" xr:uid="{CD0F2A39-AA4C-4D06-8388-F1DDD506E7DF}"/>
    <cellStyle name="měny 2 2 2 3 3 4" xfId="963" xr:uid="{A716743C-07C4-4E91-A87A-BC1A1E54709F}"/>
    <cellStyle name="měny 2 2 2 3 3 4 2" xfId="2736" xr:uid="{C58EE3D2-A11D-4F86-9EB7-0985E5E3DCA2}"/>
    <cellStyle name="měny 2 2 2 3 3 5" xfId="1970" xr:uid="{BD01F235-D891-45A0-B292-818F92D95D26}"/>
    <cellStyle name="měny 2 2 2 3 4" xfId="306" xr:uid="{801EB456-810E-4DBE-B398-46874A40CB85}"/>
    <cellStyle name="měny 2 2 2 3 4 2" xfId="689" xr:uid="{07F818D7-E494-44D4-892E-734209B06B23}"/>
    <cellStyle name="měny 2 2 2 3 4 2 2" xfId="1455" xr:uid="{5782CCD4-6982-43F7-9361-C21992286744}"/>
    <cellStyle name="měny 2 2 2 3 4 2 2 2" xfId="3228" xr:uid="{FBD0C0D1-B7EC-4BB1-A3F6-4DF20CC7FF4B}"/>
    <cellStyle name="měny 2 2 2 3 4 2 3" xfId="2462" xr:uid="{9C676778-8C06-4869-9E84-D2AF6E4B1F71}"/>
    <cellStyle name="měny 2 2 2 3 4 3" xfId="1072" xr:uid="{D8EAAFDF-B011-47F3-A1E1-4251DFD98E34}"/>
    <cellStyle name="měny 2 2 2 3 4 3 2" xfId="2845" xr:uid="{519D1134-0D97-4DDB-84B6-5E7314978C92}"/>
    <cellStyle name="měny 2 2 2 3 4 4" xfId="2079" xr:uid="{BDB5448B-5A9B-4E19-87FA-D7F5734B3CC9}"/>
    <cellStyle name="měny 2 2 2 3 5" xfId="470" xr:uid="{BEC1519E-8C90-427C-B0F3-4D128ABC3DC3}"/>
    <cellStyle name="měny 2 2 2 3 5 2" xfId="853" xr:uid="{398076CA-951D-4210-A7B5-B0DFE53FA61B}"/>
    <cellStyle name="měny 2 2 2 3 5 2 2" xfId="1619" xr:uid="{5F90B5B2-85B1-441D-B6F8-64B25C8FB7C8}"/>
    <cellStyle name="měny 2 2 2 3 5 2 2 2" xfId="3392" xr:uid="{2AD6F92A-4A55-4BDB-9DD4-99CBA471B5E6}"/>
    <cellStyle name="měny 2 2 2 3 5 2 3" xfId="2626" xr:uid="{A249232B-5A05-414F-A5C0-543DA7149445}"/>
    <cellStyle name="měny 2 2 2 3 5 3" xfId="1236" xr:uid="{284E7B46-A719-430B-B2BC-00B45003F35D}"/>
    <cellStyle name="měny 2 2 2 3 5 3 2" xfId="3009" xr:uid="{DE1CE864-5185-4D0A-87E3-0F64A8E895C5}"/>
    <cellStyle name="měny 2 2 2 3 5 4" xfId="2243" xr:uid="{411DA76B-255E-41BC-A3BA-9423BD10F349}"/>
    <cellStyle name="měny 2 2 2 3 6" xfId="525" xr:uid="{15643E5F-AC73-44A0-BF1E-34473B42BDEE}"/>
    <cellStyle name="měny 2 2 2 3 6 2" xfId="1291" xr:uid="{86159DE3-2B0F-42BC-B077-BB7C5950F8F5}"/>
    <cellStyle name="měny 2 2 2 3 6 2 2" xfId="3064" xr:uid="{32E3AF0D-90C5-4AE8-AC70-4891DBD62144}"/>
    <cellStyle name="měny 2 2 2 3 6 3" xfId="2298" xr:uid="{3657D2A5-42FC-4EF0-B3FD-19B228D75A6A}"/>
    <cellStyle name="měny 2 2 2 3 7" xfId="142" xr:uid="{95B7E2C8-0C64-4A58-9463-A9123D10C417}"/>
    <cellStyle name="měny 2 2 2 3 7 2" xfId="1915" xr:uid="{8BF83F28-BD2B-462D-A3C3-A7ED1E071DBD}"/>
    <cellStyle name="měny 2 2 2 3 8" xfId="908" xr:uid="{A8B1346E-25DD-46BE-A3ED-7FF52FA9FB14}"/>
    <cellStyle name="měny 2 2 2 3 8 2" xfId="2681" xr:uid="{74309FD2-DDCF-47E5-87D3-E514D38B0269}"/>
    <cellStyle name="měny 2 2 2 3 9" xfId="1674" xr:uid="{994E62D3-E793-4356-A3FF-AE404443530E}"/>
    <cellStyle name="měny 2 2 2 3 9 2" xfId="3447" xr:uid="{B2746268-1812-4253-A27B-6DCA18106C19}"/>
    <cellStyle name="měny 2 2 2 4" xfId="48" xr:uid="{00000000-0005-0000-0000-000008000000}"/>
    <cellStyle name="měny 2 2 2 4 10" xfId="1824" xr:uid="{D2B8E04D-59D4-40D7-AF67-7C2EFF4DE6E5}"/>
    <cellStyle name="měny 2 2 2 4 2" xfId="105" xr:uid="{21871AD1-F327-48F9-8D16-9FF152D6949D}"/>
    <cellStyle name="měny 2 2 2 4 2 2" xfId="433" xr:uid="{2705EB2A-BDFB-400E-8536-A14894369D86}"/>
    <cellStyle name="měny 2 2 2 4 2 2 2" xfId="816" xr:uid="{1E5B632B-38F8-4D40-8503-0ACD623A7E87}"/>
    <cellStyle name="měny 2 2 2 4 2 2 2 2" xfId="1582" xr:uid="{EC40AD95-2B78-47E9-B1B3-B60DD3944FDE}"/>
    <cellStyle name="měny 2 2 2 4 2 2 2 2 2" xfId="3355" xr:uid="{F3498EE0-3B01-4164-847C-1E9600E53FB1}"/>
    <cellStyle name="měny 2 2 2 4 2 2 2 3" xfId="2589" xr:uid="{FDA5B757-67C5-4C6B-B425-29924DE27122}"/>
    <cellStyle name="měny 2 2 2 4 2 2 3" xfId="1199" xr:uid="{4C1AF7E3-7D63-43D5-BDDC-C8D4437BF3CE}"/>
    <cellStyle name="měny 2 2 2 4 2 2 3 2" xfId="2972" xr:uid="{09A9C535-B0AB-4F54-B436-BB7167CE6E64}"/>
    <cellStyle name="měny 2 2 2 4 2 2 4" xfId="2206" xr:uid="{4F4FA705-C817-40AC-9C4A-923CCFF3AF6F}"/>
    <cellStyle name="měny 2 2 2 4 2 3" xfId="652" xr:uid="{0E1AB24C-D8FE-4D47-9205-2E2B61712E0E}"/>
    <cellStyle name="měny 2 2 2 4 2 3 2" xfId="1418" xr:uid="{FE4AC16A-F126-4B32-BEDC-BDD0BF23280A}"/>
    <cellStyle name="měny 2 2 2 4 2 3 2 2" xfId="3191" xr:uid="{94C2DD99-A1E3-4134-AE61-8F62F6FCFA5C}"/>
    <cellStyle name="měny 2 2 2 4 2 3 3" xfId="2425" xr:uid="{977BEC80-031D-4A1D-8257-0832F09C66E4}"/>
    <cellStyle name="měny 2 2 2 4 2 4" xfId="269" xr:uid="{1B062014-0AE4-46FC-B3C3-57686670D56C}"/>
    <cellStyle name="měny 2 2 2 4 2 4 2" xfId="2042" xr:uid="{5D4C0971-FB78-4AF3-BE0F-6ACEC96238BF}"/>
    <cellStyle name="měny 2 2 2 4 2 5" xfId="1035" xr:uid="{A64B7AC9-91CE-4A47-BF72-635ACF6EEDA4}"/>
    <cellStyle name="měny 2 2 2 4 2 5 2" xfId="2808" xr:uid="{5355E64F-BB48-40B5-9F59-0DDB7E81CEAD}"/>
    <cellStyle name="měny 2 2 2 4 2 6" xfId="1746" xr:uid="{979D9F87-2683-4943-8065-EAEF19EE1C9E}"/>
    <cellStyle name="měny 2 2 2 4 2 6 2" xfId="3519" xr:uid="{CF6C4C9D-3FDC-4D07-AF54-F9FBA13537CB}"/>
    <cellStyle name="měny 2 2 2 4 2 7" xfId="1878" xr:uid="{D215253D-37DE-4DC9-B3E8-A8126146CCA4}"/>
    <cellStyle name="měny 2 2 2 4 3" xfId="215" xr:uid="{AEC16A0F-AAB6-4C94-9190-3D9800E6EB17}"/>
    <cellStyle name="měny 2 2 2 4 3 2" xfId="379" xr:uid="{64AC0354-14DB-42EA-89AB-EBA0DAE41900}"/>
    <cellStyle name="měny 2 2 2 4 3 2 2" xfId="762" xr:uid="{27CAAC70-8378-4D2A-ACD8-02A7961F394B}"/>
    <cellStyle name="měny 2 2 2 4 3 2 2 2" xfId="1528" xr:uid="{590CAEEB-0434-489A-A445-8A6070930781}"/>
    <cellStyle name="měny 2 2 2 4 3 2 2 2 2" xfId="3301" xr:uid="{8634A463-3CB4-4116-92FB-4BE5D9B640E7}"/>
    <cellStyle name="měny 2 2 2 4 3 2 2 3" xfId="2535" xr:uid="{E49A4D9F-8A51-42F0-9EFC-EBDFC8CA9DDD}"/>
    <cellStyle name="měny 2 2 2 4 3 2 3" xfId="1145" xr:uid="{6AB04733-0C58-4277-93B1-B3EF117674DF}"/>
    <cellStyle name="měny 2 2 2 4 3 2 3 2" xfId="2918" xr:uid="{7471D3F9-49BF-4BBB-A097-E6C67B6A3645}"/>
    <cellStyle name="měny 2 2 2 4 3 2 4" xfId="2152" xr:uid="{9F59A91E-F8E7-49AB-9CBF-222F6626998C}"/>
    <cellStyle name="měny 2 2 2 4 3 3" xfId="598" xr:uid="{57083552-6F06-46FC-A87B-6C1129B9BCC4}"/>
    <cellStyle name="měny 2 2 2 4 3 3 2" xfId="1364" xr:uid="{E043F86F-8BB3-42AA-8958-489901816C03}"/>
    <cellStyle name="měny 2 2 2 4 3 3 2 2" xfId="3137" xr:uid="{7F15A2E7-F975-4E07-8A99-EB4A08D8747F}"/>
    <cellStyle name="měny 2 2 2 4 3 3 3" xfId="2371" xr:uid="{9CE9FBBF-77D1-47EB-AEDC-FEF610EDC6AB}"/>
    <cellStyle name="měny 2 2 2 4 3 4" xfId="981" xr:uid="{14B975BA-17F8-4DF6-A9C3-0F990B0BC4BC}"/>
    <cellStyle name="měny 2 2 2 4 3 4 2" xfId="2754" xr:uid="{7B9CA8FD-3466-4E1A-AB7F-B4963BE3643D}"/>
    <cellStyle name="měny 2 2 2 4 3 5" xfId="1988" xr:uid="{69DA20FB-1EB3-45C8-A91F-0884D07B7F3A}"/>
    <cellStyle name="měny 2 2 2 4 4" xfId="324" xr:uid="{0D6F82CD-7589-436E-85BD-CB376BB37848}"/>
    <cellStyle name="měny 2 2 2 4 4 2" xfId="707" xr:uid="{EB242260-DDAF-44A1-915A-8547F54EE326}"/>
    <cellStyle name="měny 2 2 2 4 4 2 2" xfId="1473" xr:uid="{E61EF172-6067-434F-9AF9-64A07C60C177}"/>
    <cellStyle name="měny 2 2 2 4 4 2 2 2" xfId="3246" xr:uid="{46E6E6F6-3B74-49F4-833C-CE1E87BD717A}"/>
    <cellStyle name="měny 2 2 2 4 4 2 3" xfId="2480" xr:uid="{D8D067BF-2733-49DE-88E3-EFD31B16298F}"/>
    <cellStyle name="měny 2 2 2 4 4 3" xfId="1090" xr:uid="{1C6B9007-CEBB-4F5F-B1F3-792B53DFD8CA}"/>
    <cellStyle name="měny 2 2 2 4 4 3 2" xfId="2863" xr:uid="{1A262425-AD62-442D-932B-08D215598C7A}"/>
    <cellStyle name="měny 2 2 2 4 4 4" xfId="2097" xr:uid="{8F090229-D6AC-4ED0-96AA-532FABEEC57C}"/>
    <cellStyle name="měny 2 2 2 4 5" xfId="488" xr:uid="{25FDA040-3D0F-47B2-92D4-C476FC9D08AD}"/>
    <cellStyle name="měny 2 2 2 4 5 2" xfId="871" xr:uid="{1F022E9C-1127-4F71-9EEE-E295FCE35783}"/>
    <cellStyle name="měny 2 2 2 4 5 2 2" xfId="1637" xr:uid="{3298445D-CC18-40A6-A332-959058F2BF78}"/>
    <cellStyle name="měny 2 2 2 4 5 2 2 2" xfId="3410" xr:uid="{132AA90E-AD5B-4165-B16E-19EB1EFDC9B1}"/>
    <cellStyle name="měny 2 2 2 4 5 2 3" xfId="2644" xr:uid="{B4D93A85-B479-47BB-91BD-9AD1016ED600}"/>
    <cellStyle name="měny 2 2 2 4 5 3" xfId="1254" xr:uid="{784CD259-0670-474E-8AEC-99CA57A72DB0}"/>
    <cellStyle name="měny 2 2 2 4 5 3 2" xfId="3027" xr:uid="{1851DB95-AA49-477A-B589-0845DB93E30E}"/>
    <cellStyle name="měny 2 2 2 4 5 4" xfId="2261" xr:uid="{FBD06D94-78F7-4D9F-90B0-D0892BAB1B01}"/>
    <cellStyle name="měny 2 2 2 4 6" xfId="543" xr:uid="{E6DFA6BD-1882-41E9-ACAA-13AC1FF95AF6}"/>
    <cellStyle name="měny 2 2 2 4 6 2" xfId="1309" xr:uid="{E69C0DAF-B1AF-44B8-9F83-C148777272ED}"/>
    <cellStyle name="měny 2 2 2 4 6 2 2" xfId="3082" xr:uid="{6778698C-F301-4FFF-97BC-49222500DACF}"/>
    <cellStyle name="měny 2 2 2 4 6 3" xfId="2316" xr:uid="{B0905302-AD66-4C93-984C-CA1875DDD4B4}"/>
    <cellStyle name="měny 2 2 2 4 7" xfId="160" xr:uid="{C4AAB8CA-FBAE-407F-8002-E347495D430C}"/>
    <cellStyle name="měny 2 2 2 4 7 2" xfId="1933" xr:uid="{A6C08796-8B13-400B-BD23-9D051093B547}"/>
    <cellStyle name="měny 2 2 2 4 8" xfId="926" xr:uid="{51AFD235-CE4F-4040-985D-71FF2E7BDA03}"/>
    <cellStyle name="měny 2 2 2 4 8 2" xfId="2699" xr:uid="{7AFC7375-2CE6-4885-AB66-709D6A6C28A6}"/>
    <cellStyle name="měny 2 2 2 4 9" xfId="1692" xr:uid="{A0B84729-774B-499D-A13C-F1E8FA84CC8C}"/>
    <cellStyle name="měny 2 2 2 4 9 2" xfId="3465" xr:uid="{7382DEAC-5A90-4B73-8DF0-F1A9ACB73860}"/>
    <cellStyle name="měny 2 2 2 5" xfId="69" xr:uid="{FCE914B1-DB5B-49C8-875D-5CD348AB86C8}"/>
    <cellStyle name="měny 2 2 2 5 2" xfId="397" xr:uid="{27885243-7579-4184-9DC1-3D3E28354580}"/>
    <cellStyle name="měny 2 2 2 5 2 2" xfId="780" xr:uid="{312197A9-2439-4FDA-98C4-69BC6BC5B143}"/>
    <cellStyle name="měny 2 2 2 5 2 2 2" xfId="1546" xr:uid="{0B5D13FF-A276-4754-A7E1-0DCFD077C14D}"/>
    <cellStyle name="měny 2 2 2 5 2 2 2 2" xfId="3319" xr:uid="{3E68D3C1-22CA-4C81-A5EE-61F79790221A}"/>
    <cellStyle name="měny 2 2 2 5 2 2 3" xfId="2553" xr:uid="{ED5B1754-D1CC-49AF-90E1-B4EC5329A2AD}"/>
    <cellStyle name="měny 2 2 2 5 2 3" xfId="1163" xr:uid="{572F3A63-593D-4B34-8863-4ABD26FFD4B2}"/>
    <cellStyle name="měny 2 2 2 5 2 3 2" xfId="2936" xr:uid="{66C23E33-7494-46BE-8743-B1E63F4BE472}"/>
    <cellStyle name="měny 2 2 2 5 2 4" xfId="2170" xr:uid="{4B77FA8C-CDC8-4CF0-A9B7-3AA731C997FB}"/>
    <cellStyle name="měny 2 2 2 5 3" xfId="616" xr:uid="{B4B33F8C-CD41-42E0-9E75-534A7B0516FF}"/>
    <cellStyle name="měny 2 2 2 5 3 2" xfId="1382" xr:uid="{ECD299E2-A7D5-4AFF-A641-0B706BD237DF}"/>
    <cellStyle name="měny 2 2 2 5 3 2 2" xfId="3155" xr:uid="{15E412D9-73C1-4D04-97FC-A2392A29A5D2}"/>
    <cellStyle name="měny 2 2 2 5 3 3" xfId="2389" xr:uid="{86636D64-C5CC-44E4-89E5-F09204377B00}"/>
    <cellStyle name="měny 2 2 2 5 4" xfId="233" xr:uid="{BB4BCB36-BBAE-4FA6-BE50-34008E6C66CA}"/>
    <cellStyle name="měny 2 2 2 5 4 2" xfId="2006" xr:uid="{AE89BA96-9E6B-49AD-8BBB-CB2C21B06D8E}"/>
    <cellStyle name="měny 2 2 2 5 5" xfId="999" xr:uid="{1129E6BD-D545-4763-A062-FC6B27B020A2}"/>
    <cellStyle name="měny 2 2 2 5 5 2" xfId="2772" xr:uid="{0256130D-804D-4DBB-919B-41BB97C26050}"/>
    <cellStyle name="měny 2 2 2 5 6" xfId="1710" xr:uid="{BE9F8E23-1939-41EF-B29D-33FF6F0CF75B}"/>
    <cellStyle name="měny 2 2 2 5 6 2" xfId="3483" xr:uid="{A7FDE6FF-2CA0-4BFD-924E-699871B18F14}"/>
    <cellStyle name="měny 2 2 2 5 7" xfId="1842" xr:uid="{B81CEE7C-EBC9-4301-96AD-4CDF5CC3027F}"/>
    <cellStyle name="měny 2 2 2 6" xfId="179" xr:uid="{10438B4C-FE30-4BEB-9365-2575B520DDE3}"/>
    <cellStyle name="měny 2 2 2 6 2" xfId="343" xr:uid="{BAA0F5BB-F809-4F04-9492-B60B74BD46F8}"/>
    <cellStyle name="měny 2 2 2 6 2 2" xfId="726" xr:uid="{83919E6E-B1F8-4717-8255-BEF4A18CD1D8}"/>
    <cellStyle name="měny 2 2 2 6 2 2 2" xfId="1492" xr:uid="{AA8A36A7-4713-405C-A881-37A55EF6F427}"/>
    <cellStyle name="měny 2 2 2 6 2 2 2 2" xfId="3265" xr:uid="{BEDEFACE-2A6A-4331-ACDC-E42FA5A2918C}"/>
    <cellStyle name="měny 2 2 2 6 2 2 3" xfId="2499" xr:uid="{1CFE3435-7469-4182-9B84-9C384AC71980}"/>
    <cellStyle name="měny 2 2 2 6 2 3" xfId="1109" xr:uid="{9CB9673B-A76B-4863-AFB1-09CE597EF256}"/>
    <cellStyle name="měny 2 2 2 6 2 3 2" xfId="2882" xr:uid="{DD486658-EB5D-4684-8B9D-4C40592860AB}"/>
    <cellStyle name="měny 2 2 2 6 2 4" xfId="2116" xr:uid="{AA3E5C0C-655E-4E1F-A04C-790874E4B319}"/>
    <cellStyle name="měny 2 2 2 6 3" xfId="562" xr:uid="{1C1AF587-7BB7-4901-9E75-45598ADD8CC5}"/>
    <cellStyle name="měny 2 2 2 6 3 2" xfId="1328" xr:uid="{3F3B3EDB-67B8-43D0-9849-F561F3FB780A}"/>
    <cellStyle name="měny 2 2 2 6 3 2 2" xfId="3101" xr:uid="{D27D5861-F0FE-4AEE-A237-6A1B42CF9652}"/>
    <cellStyle name="měny 2 2 2 6 3 3" xfId="2335" xr:uid="{14899A14-86D6-4394-BC4F-5A28FA682B33}"/>
    <cellStyle name="měny 2 2 2 6 4" xfId="945" xr:uid="{D81752C9-AD83-4704-957C-0FAB51E78497}"/>
    <cellStyle name="měny 2 2 2 6 4 2" xfId="2718" xr:uid="{F2015A19-A4FB-4050-8C43-EA2C6BBFE65F}"/>
    <cellStyle name="měny 2 2 2 6 5" xfId="1952" xr:uid="{AA22D7A4-85A6-4DF1-A17D-5BCA53F3AB0B}"/>
    <cellStyle name="měny 2 2 2 7" xfId="288" xr:uid="{A344F14B-84D8-4094-91EA-DF2A5C7F6ACE}"/>
    <cellStyle name="měny 2 2 2 7 2" xfId="671" xr:uid="{F75834C8-2CDE-4750-98A6-C113D3624689}"/>
    <cellStyle name="měny 2 2 2 7 2 2" xfId="1437" xr:uid="{EE58128C-C4C4-4D20-8E56-65CAA613EC19}"/>
    <cellStyle name="měny 2 2 2 7 2 2 2" xfId="3210" xr:uid="{01E8DE1B-2DFF-4A7F-9F42-B7CE43AAC5A3}"/>
    <cellStyle name="měny 2 2 2 7 2 3" xfId="2444" xr:uid="{BC7B6865-55F1-4443-86CF-420038558880}"/>
    <cellStyle name="měny 2 2 2 7 3" xfId="1054" xr:uid="{6594601B-3758-409F-BD23-418C10B37DCA}"/>
    <cellStyle name="měny 2 2 2 7 3 2" xfId="2827" xr:uid="{AE1EF935-F47B-449E-B10D-EE5F8C5CF8EC}"/>
    <cellStyle name="měny 2 2 2 7 4" xfId="2061" xr:uid="{71E27781-29FA-46BA-A0C1-83D69C6E95C4}"/>
    <cellStyle name="měny 2 2 2 8" xfId="452" xr:uid="{982F44BB-5C88-43BE-A418-66E6FEF87173}"/>
    <cellStyle name="měny 2 2 2 8 2" xfId="835" xr:uid="{A8CB9F58-2F08-44D6-8D8E-E31C6A05FB89}"/>
    <cellStyle name="měny 2 2 2 8 2 2" xfId="1601" xr:uid="{33B61A99-2299-4CE5-BA0C-021902A8C261}"/>
    <cellStyle name="měny 2 2 2 8 2 2 2" xfId="3374" xr:uid="{32795FA7-7E2C-461E-905E-DCA0F2D6AAE6}"/>
    <cellStyle name="měny 2 2 2 8 2 3" xfId="2608" xr:uid="{B76D1791-FB58-4903-9805-341CBD11BE8B}"/>
    <cellStyle name="měny 2 2 2 8 3" xfId="1218" xr:uid="{4AADAB30-A4A0-4A81-A218-A9AC638494A2}"/>
    <cellStyle name="měny 2 2 2 8 3 2" xfId="2991" xr:uid="{2014A6AC-FD2C-4B58-BDCD-E63B08CF66C0}"/>
    <cellStyle name="měny 2 2 2 8 4" xfId="2225" xr:uid="{EC5B6683-3E1C-40E4-BC77-8B1E5726510D}"/>
    <cellStyle name="měny 2 2 2 9" xfId="507" xr:uid="{67A41508-C717-4FBE-A682-E1AC6D21F908}"/>
    <cellStyle name="měny 2 2 2 9 2" xfId="1273" xr:uid="{7BBFDE7A-3254-4A61-8F35-1E5CC07176E7}"/>
    <cellStyle name="měny 2 2 2 9 2 2" xfId="3046" xr:uid="{F8066415-7C04-445E-B161-AC316BEE32C2}"/>
    <cellStyle name="měny 2 2 2 9 3" xfId="2280" xr:uid="{1B29B4EE-AB1E-4407-92B9-D2341DF3BE51}"/>
    <cellStyle name="měny 2 2 3" xfId="15" xr:uid="{00000000-0005-0000-0000-000009000000}"/>
    <cellStyle name="měny 2 2 3 10" xfId="127" xr:uid="{512FC5AE-6862-4F24-A032-DE7DC625A1D1}"/>
    <cellStyle name="měny 2 2 3 10 2" xfId="1900" xr:uid="{42D979B3-47D0-43DA-B14D-70A0C6656E7B}"/>
    <cellStyle name="měny 2 2 3 11" xfId="893" xr:uid="{0ED6D5BB-30FC-49F2-9DAB-92D96F397E06}"/>
    <cellStyle name="měny 2 2 3 11 2" xfId="2666" xr:uid="{4433EA0E-2CB1-4F67-AC5C-C45D301E7393}"/>
    <cellStyle name="měny 2 2 3 12" xfId="1659" xr:uid="{48343CFC-6614-4315-ADB0-2C603265C71B}"/>
    <cellStyle name="měny 2 2 3 12 2" xfId="3432" xr:uid="{F50A1537-9D61-4CEE-A590-D116DCFDEB4F}"/>
    <cellStyle name="měny 2 2 3 13" xfId="1791" xr:uid="{CD05B65D-999E-4FE3-97C8-5AF89300F766}"/>
    <cellStyle name="měny 2 2 3 2" xfId="24" xr:uid="{00000000-0005-0000-0000-00000A000000}"/>
    <cellStyle name="měny 2 2 3 2 10" xfId="902" xr:uid="{69F973F0-015B-481E-A136-19657AA95C4E}"/>
    <cellStyle name="měny 2 2 3 2 10 2" xfId="2675" xr:uid="{3B7D69E5-B823-455A-B400-222A8AAA075F}"/>
    <cellStyle name="měny 2 2 3 2 11" xfId="1668" xr:uid="{4F526652-D92C-4F3B-A45B-77D3D3CE8E42}"/>
    <cellStyle name="měny 2 2 3 2 11 2" xfId="3441" xr:uid="{CB968259-14F0-4C26-9FA6-72C3805CFEAC}"/>
    <cellStyle name="měny 2 2 3 2 12" xfId="1800" xr:uid="{56C5D71B-97F2-40A6-817C-1B7CC7B15E7A}"/>
    <cellStyle name="měny 2 2 3 2 2" xfId="42" xr:uid="{00000000-0005-0000-0000-00000B000000}"/>
    <cellStyle name="měny 2 2 3 2 2 10" xfId="1818" xr:uid="{3E3F2FB6-B469-4C14-A431-8C71A30F6C2E}"/>
    <cellStyle name="měny 2 2 3 2 2 2" xfId="99" xr:uid="{1CD8DA3F-74C8-40CA-8A73-575B5217ACCA}"/>
    <cellStyle name="měny 2 2 3 2 2 2 2" xfId="427" xr:uid="{06E67518-509F-4F8D-BBB2-61A4AD282E5B}"/>
    <cellStyle name="měny 2 2 3 2 2 2 2 2" xfId="810" xr:uid="{B853A19B-2682-4340-A6B6-7B39C32AD7E9}"/>
    <cellStyle name="měny 2 2 3 2 2 2 2 2 2" xfId="1576" xr:uid="{A909A1F8-674C-4FFB-AF79-B077B8051458}"/>
    <cellStyle name="měny 2 2 3 2 2 2 2 2 2 2" xfId="3349" xr:uid="{B17178EE-FF60-4202-ACC2-05D342570C2C}"/>
    <cellStyle name="měny 2 2 3 2 2 2 2 2 3" xfId="2583" xr:uid="{95DE8ADF-A69A-4AD1-85C9-97019C80A916}"/>
    <cellStyle name="měny 2 2 3 2 2 2 2 3" xfId="1193" xr:uid="{C6B79580-1E40-4FD1-BEF2-37D773582D50}"/>
    <cellStyle name="měny 2 2 3 2 2 2 2 3 2" xfId="2966" xr:uid="{F13384E2-D078-4289-8A6F-38344BD5B7A8}"/>
    <cellStyle name="měny 2 2 3 2 2 2 2 4" xfId="2200" xr:uid="{89CC4FB1-7748-477E-8825-AF03C2101DCB}"/>
    <cellStyle name="měny 2 2 3 2 2 2 3" xfId="646" xr:uid="{749FE4B7-9ED6-43BB-A2EA-E2AA2254DBAA}"/>
    <cellStyle name="měny 2 2 3 2 2 2 3 2" xfId="1412" xr:uid="{4F4DFC5E-1CD5-4D69-9221-351A0309F483}"/>
    <cellStyle name="měny 2 2 3 2 2 2 3 2 2" xfId="3185" xr:uid="{7DF18128-048F-47D6-9C53-720A1540384A}"/>
    <cellStyle name="měny 2 2 3 2 2 2 3 3" xfId="2419" xr:uid="{64765CA4-0EB2-4F82-924C-EACFC5AC95AA}"/>
    <cellStyle name="měny 2 2 3 2 2 2 4" xfId="263" xr:uid="{2D55CBA9-1426-4AD3-8B7B-78820046E29C}"/>
    <cellStyle name="měny 2 2 3 2 2 2 4 2" xfId="2036" xr:uid="{E7DD00C1-87AE-4072-AFF0-544320C379DC}"/>
    <cellStyle name="měny 2 2 3 2 2 2 5" xfId="1029" xr:uid="{9E76A017-804F-40DE-BD55-D0419FBC5425}"/>
    <cellStyle name="měny 2 2 3 2 2 2 5 2" xfId="2802" xr:uid="{947BF8A7-2375-4760-AACE-D6BF450C2E0A}"/>
    <cellStyle name="měny 2 2 3 2 2 2 6" xfId="1740" xr:uid="{B8F65044-F02A-4B06-9217-5D6D6FFCE484}"/>
    <cellStyle name="měny 2 2 3 2 2 2 6 2" xfId="3513" xr:uid="{DEE628F9-E306-4283-8696-737FCC461394}"/>
    <cellStyle name="měny 2 2 3 2 2 2 7" xfId="1872" xr:uid="{D25609B7-E9D2-4FDB-BA24-5844E89B16DE}"/>
    <cellStyle name="měny 2 2 3 2 2 3" xfId="209" xr:uid="{951A16B7-FA6F-45B8-9E95-B0F8E0CF7133}"/>
    <cellStyle name="měny 2 2 3 2 2 3 2" xfId="373" xr:uid="{399663E8-EE22-4144-948E-6D1189768E21}"/>
    <cellStyle name="měny 2 2 3 2 2 3 2 2" xfId="756" xr:uid="{586AF9CF-FBC2-4B6C-968F-9964D154FF3D}"/>
    <cellStyle name="měny 2 2 3 2 2 3 2 2 2" xfId="1522" xr:uid="{58464AF4-85E3-452A-9F58-958972EFE908}"/>
    <cellStyle name="měny 2 2 3 2 2 3 2 2 2 2" xfId="3295" xr:uid="{819356E5-F3B8-4C61-98BC-A12D426C0397}"/>
    <cellStyle name="měny 2 2 3 2 2 3 2 2 3" xfId="2529" xr:uid="{DDE9AD38-3A86-468C-AB18-70BE6AFB756C}"/>
    <cellStyle name="měny 2 2 3 2 2 3 2 3" xfId="1139" xr:uid="{D41EA2AB-F62B-4304-8A9A-8649AE12060D}"/>
    <cellStyle name="měny 2 2 3 2 2 3 2 3 2" xfId="2912" xr:uid="{7BB73814-47F2-4D29-B544-FF27E5B73BC4}"/>
    <cellStyle name="měny 2 2 3 2 2 3 2 4" xfId="2146" xr:uid="{5469EA05-752A-430C-AE29-959CDF2B469E}"/>
    <cellStyle name="měny 2 2 3 2 2 3 3" xfId="592" xr:uid="{D8FFF64F-6329-44E1-8A47-47E101AEFC50}"/>
    <cellStyle name="měny 2 2 3 2 2 3 3 2" xfId="1358" xr:uid="{05D2BE54-203B-4DB2-AB3A-ED1E2453AB2F}"/>
    <cellStyle name="měny 2 2 3 2 2 3 3 2 2" xfId="3131" xr:uid="{AB57FFA1-5BCB-4CB3-958B-604125397DAE}"/>
    <cellStyle name="měny 2 2 3 2 2 3 3 3" xfId="2365" xr:uid="{DB7F428B-91B4-433F-A13E-18383448D197}"/>
    <cellStyle name="měny 2 2 3 2 2 3 4" xfId="975" xr:uid="{416B48DC-3E41-4926-8A09-5465D6376A52}"/>
    <cellStyle name="měny 2 2 3 2 2 3 4 2" xfId="2748" xr:uid="{562BE96E-F2E5-4D4A-99D0-D980E8C7469F}"/>
    <cellStyle name="měny 2 2 3 2 2 3 5" xfId="1982" xr:uid="{5DDCB7B7-030E-4F6C-A7B9-DC1728239CBC}"/>
    <cellStyle name="měny 2 2 3 2 2 4" xfId="318" xr:uid="{73D407A0-2267-4AC2-987A-D9195AE5D4A9}"/>
    <cellStyle name="měny 2 2 3 2 2 4 2" xfId="701" xr:uid="{586C2C80-FC46-4175-B9FD-CCBE84D8D91C}"/>
    <cellStyle name="měny 2 2 3 2 2 4 2 2" xfId="1467" xr:uid="{D06D3415-0B55-4371-B908-CDA5E824E87D}"/>
    <cellStyle name="měny 2 2 3 2 2 4 2 2 2" xfId="3240" xr:uid="{71046831-179C-4B48-8830-4BB6C1F5ED0D}"/>
    <cellStyle name="měny 2 2 3 2 2 4 2 3" xfId="2474" xr:uid="{18B297C5-4F2D-4BA3-87C5-F5CC808D6F1E}"/>
    <cellStyle name="měny 2 2 3 2 2 4 3" xfId="1084" xr:uid="{D0B56DD9-3D29-4849-8433-65F92C816E45}"/>
    <cellStyle name="měny 2 2 3 2 2 4 3 2" xfId="2857" xr:uid="{A0BAA736-CA35-412F-A679-E05A83FC85A0}"/>
    <cellStyle name="měny 2 2 3 2 2 4 4" xfId="2091" xr:uid="{DC9322DB-6DD6-410A-A92F-EB30A3A6D1AB}"/>
    <cellStyle name="měny 2 2 3 2 2 5" xfId="482" xr:uid="{879176E9-18FD-4E22-9780-CA144BCABF88}"/>
    <cellStyle name="měny 2 2 3 2 2 5 2" xfId="865" xr:uid="{763F0228-6B3A-4213-96A7-38E16D4920DB}"/>
    <cellStyle name="měny 2 2 3 2 2 5 2 2" xfId="1631" xr:uid="{328E30C7-7357-4203-B620-B0926DCF27D9}"/>
    <cellStyle name="měny 2 2 3 2 2 5 2 2 2" xfId="3404" xr:uid="{CB3113F1-909F-4E8C-A47E-439244BBA816}"/>
    <cellStyle name="měny 2 2 3 2 2 5 2 3" xfId="2638" xr:uid="{53AE9BEF-9BBF-4044-BB25-3424974B1E7E}"/>
    <cellStyle name="měny 2 2 3 2 2 5 3" xfId="1248" xr:uid="{67E8260F-D350-441B-BFA3-896AB07452DB}"/>
    <cellStyle name="měny 2 2 3 2 2 5 3 2" xfId="3021" xr:uid="{E8F7129F-F08D-4BC8-8291-3996B59E59EF}"/>
    <cellStyle name="měny 2 2 3 2 2 5 4" xfId="2255" xr:uid="{1896EDCB-2659-409B-8BB7-36F9EC913FF4}"/>
    <cellStyle name="měny 2 2 3 2 2 6" xfId="537" xr:uid="{9CB32CAF-90A9-4928-B499-EED2A29C04D2}"/>
    <cellStyle name="měny 2 2 3 2 2 6 2" xfId="1303" xr:uid="{35D781A1-8E1D-4B07-A32F-604AACC80DED}"/>
    <cellStyle name="měny 2 2 3 2 2 6 2 2" xfId="3076" xr:uid="{D87A3C8B-527C-4947-AEC7-7852BD885836}"/>
    <cellStyle name="měny 2 2 3 2 2 6 3" xfId="2310" xr:uid="{07A0259A-7F34-4734-BEAD-ED5772F55BED}"/>
    <cellStyle name="měny 2 2 3 2 2 7" xfId="154" xr:uid="{7F1AC46D-F497-47A6-B32A-FCEB8A1CA5CF}"/>
    <cellStyle name="měny 2 2 3 2 2 7 2" xfId="1927" xr:uid="{A48EED11-C57B-4491-A267-BE4882688C70}"/>
    <cellStyle name="měny 2 2 3 2 2 8" xfId="920" xr:uid="{7D801F2F-7FE2-42E4-8A21-A9EEE8C50266}"/>
    <cellStyle name="měny 2 2 3 2 2 8 2" xfId="2693" xr:uid="{734EFC8F-959F-49FF-9704-50CA7BC8C14E}"/>
    <cellStyle name="měny 2 2 3 2 2 9" xfId="1686" xr:uid="{D6CA1019-C8B6-470F-B0DB-1217AE4224CD}"/>
    <cellStyle name="měny 2 2 3 2 2 9 2" xfId="3459" xr:uid="{D7680E76-97B4-44DC-BCD2-45FF47AF17A6}"/>
    <cellStyle name="měny 2 2 3 2 3" xfId="60" xr:uid="{00000000-0005-0000-0000-00000C000000}"/>
    <cellStyle name="měny 2 2 3 2 3 10" xfId="1836" xr:uid="{82C8474C-486E-4856-90E2-ACD6736588DB}"/>
    <cellStyle name="měny 2 2 3 2 3 2" xfId="117" xr:uid="{1612ACCF-CAE5-4BC3-836B-8A9B65AA320D}"/>
    <cellStyle name="měny 2 2 3 2 3 2 2" xfId="445" xr:uid="{57FDB881-FCE1-45B3-8260-8268898002EE}"/>
    <cellStyle name="měny 2 2 3 2 3 2 2 2" xfId="828" xr:uid="{AAA898A7-CC97-456B-8A53-274ECD6C84D1}"/>
    <cellStyle name="měny 2 2 3 2 3 2 2 2 2" xfId="1594" xr:uid="{28521002-1FF9-4A56-B204-887346D39DB1}"/>
    <cellStyle name="měny 2 2 3 2 3 2 2 2 2 2" xfId="3367" xr:uid="{746709EF-F6B6-4BE1-BB4E-2B1DC91E8B77}"/>
    <cellStyle name="měny 2 2 3 2 3 2 2 2 3" xfId="2601" xr:uid="{E1EC3549-97B2-476A-8DFE-5181F89CA83F}"/>
    <cellStyle name="měny 2 2 3 2 3 2 2 3" xfId="1211" xr:uid="{9B3434C7-54BC-43B9-A386-22F0645CABC6}"/>
    <cellStyle name="měny 2 2 3 2 3 2 2 3 2" xfId="2984" xr:uid="{2AEB7FF8-E260-43C3-B16C-E30AF2C2C32F}"/>
    <cellStyle name="měny 2 2 3 2 3 2 2 4" xfId="2218" xr:uid="{0F626F5B-A3E1-478C-BED7-B8AB165DA9A9}"/>
    <cellStyle name="měny 2 2 3 2 3 2 3" xfId="664" xr:uid="{FEEB5693-FF8B-41F1-8B54-9881EA3B9E61}"/>
    <cellStyle name="měny 2 2 3 2 3 2 3 2" xfId="1430" xr:uid="{F0A6FCCD-0AF2-4511-827C-47899C657FD6}"/>
    <cellStyle name="měny 2 2 3 2 3 2 3 2 2" xfId="3203" xr:uid="{79B34B55-4E3C-4FEC-BE75-4AD2CA2DC831}"/>
    <cellStyle name="měny 2 2 3 2 3 2 3 3" xfId="2437" xr:uid="{DE592346-BC68-4BDB-AEC9-DA77269E9211}"/>
    <cellStyle name="měny 2 2 3 2 3 2 4" xfId="281" xr:uid="{1C3A7EFE-33FE-40FF-8558-768950D65EED}"/>
    <cellStyle name="měny 2 2 3 2 3 2 4 2" xfId="2054" xr:uid="{DE492427-E653-4B56-846E-73306A44BA1B}"/>
    <cellStyle name="měny 2 2 3 2 3 2 5" xfId="1047" xr:uid="{5374188D-A59E-4886-A02F-32A46FA9C78A}"/>
    <cellStyle name="měny 2 2 3 2 3 2 5 2" xfId="2820" xr:uid="{35A174E4-51FB-4773-A466-EEAE89B532DF}"/>
    <cellStyle name="měny 2 2 3 2 3 2 6" xfId="1758" xr:uid="{171BA56D-1F93-401A-AC8A-E851660A0075}"/>
    <cellStyle name="měny 2 2 3 2 3 2 6 2" xfId="3531" xr:uid="{74A87E05-9475-4A20-88E6-0F92620AA2D0}"/>
    <cellStyle name="měny 2 2 3 2 3 2 7" xfId="1890" xr:uid="{D6AEEA6A-3805-4F40-8045-606372B51F88}"/>
    <cellStyle name="měny 2 2 3 2 3 3" xfId="227" xr:uid="{F56B8F38-A57F-4D50-AA77-43830F7F8319}"/>
    <cellStyle name="měny 2 2 3 2 3 3 2" xfId="391" xr:uid="{970F5CAC-0F49-45EE-BAAF-4D6FC5D2A618}"/>
    <cellStyle name="měny 2 2 3 2 3 3 2 2" xfId="774" xr:uid="{DED9438B-A507-4E2A-8545-01CE4BC47A64}"/>
    <cellStyle name="měny 2 2 3 2 3 3 2 2 2" xfId="1540" xr:uid="{4A1E9C1A-667D-4AC3-A0DA-E291009B0565}"/>
    <cellStyle name="měny 2 2 3 2 3 3 2 2 2 2" xfId="3313" xr:uid="{67F38B71-4575-49F5-913B-B231C891D073}"/>
    <cellStyle name="měny 2 2 3 2 3 3 2 2 3" xfId="2547" xr:uid="{4DAD5854-D333-488A-92D1-F5B878C87BB8}"/>
    <cellStyle name="měny 2 2 3 2 3 3 2 3" xfId="1157" xr:uid="{ED7E545B-9727-4F15-851B-E70A545F69DA}"/>
    <cellStyle name="měny 2 2 3 2 3 3 2 3 2" xfId="2930" xr:uid="{6BD281C0-CF6F-4B02-BD94-780C1B9226AE}"/>
    <cellStyle name="měny 2 2 3 2 3 3 2 4" xfId="2164" xr:uid="{85387500-FFB4-494B-BFCD-CDB4690A5F4D}"/>
    <cellStyle name="měny 2 2 3 2 3 3 3" xfId="610" xr:uid="{E6FFA492-7B4C-4E6E-80F4-965DB82DCDED}"/>
    <cellStyle name="měny 2 2 3 2 3 3 3 2" xfId="1376" xr:uid="{508FBAB1-163A-4F59-B95A-BE042DE3EE86}"/>
    <cellStyle name="měny 2 2 3 2 3 3 3 2 2" xfId="3149" xr:uid="{2634D974-892C-48B0-BCE3-8E5AAF4A8040}"/>
    <cellStyle name="měny 2 2 3 2 3 3 3 3" xfId="2383" xr:uid="{50E76C78-CD64-430E-A89B-99BBEF635907}"/>
    <cellStyle name="měny 2 2 3 2 3 3 4" xfId="993" xr:uid="{49411407-BC64-4ACB-A9FF-3AEE017DB083}"/>
    <cellStyle name="měny 2 2 3 2 3 3 4 2" xfId="2766" xr:uid="{C7AB0F83-21C6-4CEC-8033-9242A92ED7FE}"/>
    <cellStyle name="měny 2 2 3 2 3 3 5" xfId="2000" xr:uid="{26439853-11B4-4DDC-9ED1-A1AA9493D015}"/>
    <cellStyle name="měny 2 2 3 2 3 4" xfId="336" xr:uid="{6C45CDA9-7A7D-42E1-B785-07D795313878}"/>
    <cellStyle name="měny 2 2 3 2 3 4 2" xfId="719" xr:uid="{DCAEEC4A-C09D-40AB-A140-20BF4D6C19BF}"/>
    <cellStyle name="měny 2 2 3 2 3 4 2 2" xfId="1485" xr:uid="{063882B9-235E-4DCD-B1B4-4BDD7D5DD8D1}"/>
    <cellStyle name="měny 2 2 3 2 3 4 2 2 2" xfId="3258" xr:uid="{CD5074A6-2912-4928-A4A2-EB61568FAFE8}"/>
    <cellStyle name="měny 2 2 3 2 3 4 2 3" xfId="2492" xr:uid="{076B3F3B-6395-4330-B1EE-A5CB5B5E99B6}"/>
    <cellStyle name="měny 2 2 3 2 3 4 3" xfId="1102" xr:uid="{19128EAB-3DF4-45DF-B9D9-AA4BC4B22FA2}"/>
    <cellStyle name="měny 2 2 3 2 3 4 3 2" xfId="2875" xr:uid="{00E53AC3-0222-4D3E-8F97-E7BA975DE632}"/>
    <cellStyle name="měny 2 2 3 2 3 4 4" xfId="2109" xr:uid="{BF840ECF-C0D4-43F1-A901-7B79F5265B26}"/>
    <cellStyle name="měny 2 2 3 2 3 5" xfId="500" xr:uid="{D7FBD894-34A9-49E4-9D12-746F4A60F51F}"/>
    <cellStyle name="měny 2 2 3 2 3 5 2" xfId="883" xr:uid="{D2CF88DF-68A8-4B1C-AF0B-057002A0B906}"/>
    <cellStyle name="měny 2 2 3 2 3 5 2 2" xfId="1649" xr:uid="{AAB1E89A-5903-4456-AA1E-2C810D64A82A}"/>
    <cellStyle name="měny 2 2 3 2 3 5 2 2 2" xfId="3422" xr:uid="{39314893-3DAF-4A43-9EEF-26BB2D64B0C4}"/>
    <cellStyle name="měny 2 2 3 2 3 5 2 3" xfId="2656" xr:uid="{A06471D3-5D97-46FA-A075-881297C2EF1F}"/>
    <cellStyle name="měny 2 2 3 2 3 5 3" xfId="1266" xr:uid="{15AD1890-99E2-45A6-B656-CB4B623DF0A9}"/>
    <cellStyle name="měny 2 2 3 2 3 5 3 2" xfId="3039" xr:uid="{54581971-3638-4B2F-8790-9929FB0D1445}"/>
    <cellStyle name="měny 2 2 3 2 3 5 4" xfId="2273" xr:uid="{6E9ED3FD-E25F-41D8-95AF-ABB77A4DD08A}"/>
    <cellStyle name="měny 2 2 3 2 3 6" xfId="555" xr:uid="{69E0039D-20A9-4108-804A-E70B0C197AEE}"/>
    <cellStyle name="měny 2 2 3 2 3 6 2" xfId="1321" xr:uid="{51C70497-35B0-4A1C-B7FE-FBB2A46AC449}"/>
    <cellStyle name="měny 2 2 3 2 3 6 2 2" xfId="3094" xr:uid="{9AE4EFF5-C543-4C46-8A2D-1B777744D40A}"/>
    <cellStyle name="měny 2 2 3 2 3 6 3" xfId="2328" xr:uid="{15230A51-B57D-482F-BDB3-F50EB5CB89C4}"/>
    <cellStyle name="měny 2 2 3 2 3 7" xfId="172" xr:uid="{0308AC02-A93F-4197-B299-D283846D6BC8}"/>
    <cellStyle name="měny 2 2 3 2 3 7 2" xfId="1945" xr:uid="{CF2FA81D-B27C-46E3-A75F-E1A3A4EC310A}"/>
    <cellStyle name="měny 2 2 3 2 3 8" xfId="938" xr:uid="{3898FF41-CACA-4F3D-ABCE-C7E694A7F0E2}"/>
    <cellStyle name="měny 2 2 3 2 3 8 2" xfId="2711" xr:uid="{5C73D163-5FBA-46D9-9FFD-EA0410CB3292}"/>
    <cellStyle name="měny 2 2 3 2 3 9" xfId="1704" xr:uid="{1A9FC717-96B8-4025-AD2D-5ECB3FF21376}"/>
    <cellStyle name="měny 2 2 3 2 3 9 2" xfId="3477" xr:uid="{63133BF8-5841-444E-A875-257D9B330C3F}"/>
    <cellStyle name="měny 2 2 3 2 4" xfId="81" xr:uid="{708452E7-E30C-462B-A726-1AC662B0C18B}"/>
    <cellStyle name="měny 2 2 3 2 4 2" xfId="409" xr:uid="{31C8C513-4D99-40A3-9D51-93B6461B9E29}"/>
    <cellStyle name="měny 2 2 3 2 4 2 2" xfId="792" xr:uid="{5915BAD9-161F-4A7C-83B7-05716027790C}"/>
    <cellStyle name="měny 2 2 3 2 4 2 2 2" xfId="1558" xr:uid="{B15184C6-4239-4419-B1C7-CC0EE14B8511}"/>
    <cellStyle name="měny 2 2 3 2 4 2 2 2 2" xfId="3331" xr:uid="{EC9F429B-0E04-4530-896C-F90F265AC9C5}"/>
    <cellStyle name="měny 2 2 3 2 4 2 2 3" xfId="2565" xr:uid="{AE95633A-AAB4-48DA-BFDE-7FEE9B1F90D8}"/>
    <cellStyle name="měny 2 2 3 2 4 2 3" xfId="1175" xr:uid="{B91A3D3F-70C7-48A5-B197-57113304898A}"/>
    <cellStyle name="měny 2 2 3 2 4 2 3 2" xfId="2948" xr:uid="{144D66FD-8A70-472E-B06E-691225D6E090}"/>
    <cellStyle name="měny 2 2 3 2 4 2 4" xfId="2182" xr:uid="{3A4A11D0-66B8-419C-9F1A-9702E60E1469}"/>
    <cellStyle name="měny 2 2 3 2 4 3" xfId="628" xr:uid="{F93FF0AA-19F1-46FA-871B-08570642CEC4}"/>
    <cellStyle name="měny 2 2 3 2 4 3 2" xfId="1394" xr:uid="{C9B8148D-D18F-499D-9058-F5F8C5E17AC1}"/>
    <cellStyle name="měny 2 2 3 2 4 3 2 2" xfId="3167" xr:uid="{F54BA414-B636-4C17-A46A-FC07F736C1BD}"/>
    <cellStyle name="měny 2 2 3 2 4 3 3" xfId="2401" xr:uid="{2ABEBAAE-B6E0-4A37-BDF7-63CC4258F25F}"/>
    <cellStyle name="měny 2 2 3 2 4 4" xfId="245" xr:uid="{559FDC67-DD84-43A6-A7AF-AA469C700E0B}"/>
    <cellStyle name="měny 2 2 3 2 4 4 2" xfId="2018" xr:uid="{C7735EB0-B470-435C-B4BE-292EEAA28C43}"/>
    <cellStyle name="měny 2 2 3 2 4 5" xfId="1011" xr:uid="{623F9100-6DCB-4537-8589-FA2528B9CA3A}"/>
    <cellStyle name="měny 2 2 3 2 4 5 2" xfId="2784" xr:uid="{36FAFEE3-84E0-4E0F-8E42-3BE2F34655F2}"/>
    <cellStyle name="měny 2 2 3 2 4 6" xfId="1722" xr:uid="{5C2CB8E8-8F9D-41DA-836F-4F61DADEC492}"/>
    <cellStyle name="měny 2 2 3 2 4 6 2" xfId="3495" xr:uid="{DC2D4ABD-1993-4E05-9BCC-04D9BA1D9C00}"/>
    <cellStyle name="měny 2 2 3 2 4 7" xfId="1854" xr:uid="{69B1FF46-C6D9-4DA5-A125-C1A9F83FF0C7}"/>
    <cellStyle name="měny 2 2 3 2 5" xfId="191" xr:uid="{699CEB95-661C-4CA7-AAFA-CAD223C42A35}"/>
    <cellStyle name="měny 2 2 3 2 5 2" xfId="355" xr:uid="{A50B48F7-D415-4757-8F9C-6166E58E1944}"/>
    <cellStyle name="měny 2 2 3 2 5 2 2" xfId="738" xr:uid="{9E87271E-2159-454D-B589-BE272BF15EC6}"/>
    <cellStyle name="měny 2 2 3 2 5 2 2 2" xfId="1504" xr:uid="{E71D1861-D01E-40B5-AC48-50B0FEF987C7}"/>
    <cellStyle name="měny 2 2 3 2 5 2 2 2 2" xfId="3277" xr:uid="{9E304A3F-2A84-4F97-92E3-F53A87BDB547}"/>
    <cellStyle name="měny 2 2 3 2 5 2 2 3" xfId="2511" xr:uid="{C7AA336C-FAE9-4221-A539-03AD105F5168}"/>
    <cellStyle name="měny 2 2 3 2 5 2 3" xfId="1121" xr:uid="{656EBB55-EA38-4712-8074-2A897E0C6779}"/>
    <cellStyle name="měny 2 2 3 2 5 2 3 2" xfId="2894" xr:uid="{7A8C6AEF-7C23-4256-AD6A-38DF14094F84}"/>
    <cellStyle name="měny 2 2 3 2 5 2 4" xfId="2128" xr:uid="{A9AA71A1-F952-4F84-A49F-59496FC37678}"/>
    <cellStyle name="měny 2 2 3 2 5 3" xfId="574" xr:uid="{B7A22B0F-646A-4956-B703-1A4B232AEBAB}"/>
    <cellStyle name="měny 2 2 3 2 5 3 2" xfId="1340" xr:uid="{7BCEECE5-F6B9-4A5A-A902-B4152BB0EFA5}"/>
    <cellStyle name="měny 2 2 3 2 5 3 2 2" xfId="3113" xr:uid="{71A5C0A1-6E1C-4C2C-9B81-73195DC37624}"/>
    <cellStyle name="měny 2 2 3 2 5 3 3" xfId="2347" xr:uid="{052EFE56-909B-430E-B90D-F3B3914D4729}"/>
    <cellStyle name="měny 2 2 3 2 5 4" xfId="957" xr:uid="{3B754333-6179-4440-A576-00F4567B26B3}"/>
    <cellStyle name="měny 2 2 3 2 5 4 2" xfId="2730" xr:uid="{70C9548C-E0C5-4DDD-9D4F-6DA7652EF736}"/>
    <cellStyle name="měny 2 2 3 2 5 5" xfId="1964" xr:uid="{7BA9A0A9-BEF1-4273-A4DE-6C125ED6B31C}"/>
    <cellStyle name="měny 2 2 3 2 6" xfId="300" xr:uid="{ACF05CC3-6174-400F-867B-60EE31FC2AC2}"/>
    <cellStyle name="měny 2 2 3 2 6 2" xfId="683" xr:uid="{B5B1BBE4-B0AF-434D-9401-86D2947724B6}"/>
    <cellStyle name="měny 2 2 3 2 6 2 2" xfId="1449" xr:uid="{6F1B904C-10F0-479B-96B7-8A8D8E6FA484}"/>
    <cellStyle name="měny 2 2 3 2 6 2 2 2" xfId="3222" xr:uid="{D9925103-67C9-47A5-B774-D3C1E1D08E0B}"/>
    <cellStyle name="měny 2 2 3 2 6 2 3" xfId="2456" xr:uid="{9210DC25-4A9F-4F24-B534-FE72B9C9802C}"/>
    <cellStyle name="měny 2 2 3 2 6 3" xfId="1066" xr:uid="{9555AEDC-BB17-4A8F-8A6A-600147DCD263}"/>
    <cellStyle name="měny 2 2 3 2 6 3 2" xfId="2839" xr:uid="{477D0050-EA3A-4EA5-932D-9D2AF1114CC0}"/>
    <cellStyle name="měny 2 2 3 2 6 4" xfId="2073" xr:uid="{9E7428CA-B4D8-4DC3-8C38-FB84145C08B1}"/>
    <cellStyle name="měny 2 2 3 2 7" xfId="464" xr:uid="{8635E608-7A5D-4A9E-AC09-548E4C875034}"/>
    <cellStyle name="měny 2 2 3 2 7 2" xfId="847" xr:uid="{B4D7D634-72B5-41D8-8942-16DD5D699027}"/>
    <cellStyle name="měny 2 2 3 2 7 2 2" xfId="1613" xr:uid="{077460CC-5AC4-4EC0-8539-2AB0AAFE8F82}"/>
    <cellStyle name="měny 2 2 3 2 7 2 2 2" xfId="3386" xr:uid="{D88FA60B-6A8D-4843-9059-4F25E1DAFAE9}"/>
    <cellStyle name="měny 2 2 3 2 7 2 3" xfId="2620" xr:uid="{BD439209-8D4A-4276-8DFF-CB04A796FA80}"/>
    <cellStyle name="měny 2 2 3 2 7 3" xfId="1230" xr:uid="{FDF71EE4-1A5B-451E-9757-004E4EC811D0}"/>
    <cellStyle name="měny 2 2 3 2 7 3 2" xfId="3003" xr:uid="{22E2A692-7B03-40BB-955E-78FD8F7234FF}"/>
    <cellStyle name="měny 2 2 3 2 7 4" xfId="2237" xr:uid="{89DF639F-EFE0-4651-8480-596733F2A49A}"/>
    <cellStyle name="měny 2 2 3 2 8" xfId="519" xr:uid="{2C4DA4B9-2784-476C-A8F9-BBCA1D26DDEE}"/>
    <cellStyle name="měny 2 2 3 2 8 2" xfId="1285" xr:uid="{5E178974-C841-4B7B-A754-7790E7CBEFCE}"/>
    <cellStyle name="měny 2 2 3 2 8 2 2" xfId="3058" xr:uid="{FC7BECBE-098E-4362-86E5-30C497058296}"/>
    <cellStyle name="měny 2 2 3 2 8 3" xfId="2292" xr:uid="{839F0D44-655B-4129-9380-CABBD4B2BDF5}"/>
    <cellStyle name="měny 2 2 3 2 9" xfId="136" xr:uid="{9DC51DAB-7406-4CEA-BB5D-35224E9168E1}"/>
    <cellStyle name="měny 2 2 3 2 9 2" xfId="1909" xr:uid="{EF3F8B3D-4B9B-4E3F-AE87-7DBD8AF98A3F}"/>
    <cellStyle name="měny 2 2 3 3" xfId="33" xr:uid="{00000000-0005-0000-0000-00000D000000}"/>
    <cellStyle name="měny 2 2 3 3 10" xfId="1809" xr:uid="{72EEC3E8-8D54-4C07-8133-58921A65518F}"/>
    <cellStyle name="měny 2 2 3 3 2" xfId="90" xr:uid="{ED672C81-4617-456C-BA7B-0019E8449A7B}"/>
    <cellStyle name="měny 2 2 3 3 2 2" xfId="418" xr:uid="{372EF11F-E0C1-4E7F-9E06-D5E81E239A64}"/>
    <cellStyle name="měny 2 2 3 3 2 2 2" xfId="801" xr:uid="{88CC751D-A0BC-494F-87EE-B5D39D623384}"/>
    <cellStyle name="měny 2 2 3 3 2 2 2 2" xfId="1567" xr:uid="{7A940885-2F14-4207-B5F1-4DB0AC8E4273}"/>
    <cellStyle name="měny 2 2 3 3 2 2 2 2 2" xfId="3340" xr:uid="{E4F514A9-88D2-438F-A9AB-20146D23463B}"/>
    <cellStyle name="měny 2 2 3 3 2 2 2 3" xfId="2574" xr:uid="{E18459AF-A7A5-46D8-B757-C65BA654FB0D}"/>
    <cellStyle name="měny 2 2 3 3 2 2 3" xfId="1184" xr:uid="{5486C5F5-20DD-4EC9-BB87-F7F90AC6E274}"/>
    <cellStyle name="měny 2 2 3 3 2 2 3 2" xfId="2957" xr:uid="{56C5CBDC-CFDD-4B44-BEC1-C1B4FA69676E}"/>
    <cellStyle name="měny 2 2 3 3 2 2 4" xfId="2191" xr:uid="{CB6D952A-6464-4263-8921-9024A7054DB2}"/>
    <cellStyle name="měny 2 2 3 3 2 3" xfId="637" xr:uid="{7F0C75AB-D5E1-41FC-A33C-40FD0F59816B}"/>
    <cellStyle name="měny 2 2 3 3 2 3 2" xfId="1403" xr:uid="{FA039BF1-87A8-44F7-9D4A-E8514A3E0B19}"/>
    <cellStyle name="měny 2 2 3 3 2 3 2 2" xfId="3176" xr:uid="{3E8769A9-0C58-49C5-96E0-E762B22CFA35}"/>
    <cellStyle name="měny 2 2 3 3 2 3 3" xfId="2410" xr:uid="{99BC9434-9A6D-4BDF-8A15-8CA63FB1EF00}"/>
    <cellStyle name="měny 2 2 3 3 2 4" xfId="254" xr:uid="{C8850FDC-B249-45A9-81F1-02FCF0211871}"/>
    <cellStyle name="měny 2 2 3 3 2 4 2" xfId="2027" xr:uid="{AB417AAD-95F4-444C-A59F-8CFDCADFAEFB}"/>
    <cellStyle name="měny 2 2 3 3 2 5" xfId="1020" xr:uid="{16C7EE89-4739-40A2-818B-11B268BCCDBA}"/>
    <cellStyle name="měny 2 2 3 3 2 5 2" xfId="2793" xr:uid="{7E8BF0DC-7CAD-4B26-AB50-AA365382B610}"/>
    <cellStyle name="měny 2 2 3 3 2 6" xfId="1731" xr:uid="{1B8547BE-9583-4E04-A176-13049C9A2E4B}"/>
    <cellStyle name="měny 2 2 3 3 2 6 2" xfId="3504" xr:uid="{7A53E0D9-CE0F-4151-8744-2AC430D43C75}"/>
    <cellStyle name="měny 2 2 3 3 2 7" xfId="1863" xr:uid="{511DFD36-3AFF-47F2-B901-08C2D3A64EC6}"/>
    <cellStyle name="měny 2 2 3 3 3" xfId="200" xr:uid="{4EF59AC1-E19A-43F1-8DB5-30593153EDA6}"/>
    <cellStyle name="měny 2 2 3 3 3 2" xfId="364" xr:uid="{E7C42C7B-EBEC-443F-B040-8270B87AAF75}"/>
    <cellStyle name="měny 2 2 3 3 3 2 2" xfId="747" xr:uid="{457CB796-6C0B-4F0C-AAC3-3CDE939A5A76}"/>
    <cellStyle name="měny 2 2 3 3 3 2 2 2" xfId="1513" xr:uid="{4DCDB83D-95D4-464F-A29E-EDEF08584DE2}"/>
    <cellStyle name="měny 2 2 3 3 3 2 2 2 2" xfId="3286" xr:uid="{7BD0EFDE-8D9D-4067-8A6B-6D03A526E707}"/>
    <cellStyle name="měny 2 2 3 3 3 2 2 3" xfId="2520" xr:uid="{97745A00-0116-4084-A5FB-B4FFD4D37524}"/>
    <cellStyle name="měny 2 2 3 3 3 2 3" xfId="1130" xr:uid="{883ED7C0-F07A-47BA-8FD5-31479111F4F8}"/>
    <cellStyle name="měny 2 2 3 3 3 2 3 2" xfId="2903" xr:uid="{3B079435-B36F-4353-9B5C-1F058249A4DF}"/>
    <cellStyle name="měny 2 2 3 3 3 2 4" xfId="2137" xr:uid="{419F6AE9-AF72-4381-8282-278EA6257627}"/>
    <cellStyle name="měny 2 2 3 3 3 3" xfId="583" xr:uid="{6B6779F3-CF5E-4848-94A2-9F93DF6B67AE}"/>
    <cellStyle name="měny 2 2 3 3 3 3 2" xfId="1349" xr:uid="{E58514BE-CA1E-48A4-BB7E-4954ACF8FB7D}"/>
    <cellStyle name="měny 2 2 3 3 3 3 2 2" xfId="3122" xr:uid="{A20F49EF-625A-42DF-9123-0EF1054AC84D}"/>
    <cellStyle name="měny 2 2 3 3 3 3 3" xfId="2356" xr:uid="{44FFFD27-8D0E-47D5-A589-07B5B15F6E93}"/>
    <cellStyle name="měny 2 2 3 3 3 4" xfId="966" xr:uid="{D0DAD91D-0246-4F7E-B68F-5EF816409605}"/>
    <cellStyle name="měny 2 2 3 3 3 4 2" xfId="2739" xr:uid="{ACF57464-4130-486B-9AFB-F7FEA6A12A9B}"/>
    <cellStyle name="měny 2 2 3 3 3 5" xfId="1973" xr:uid="{2E45C460-6610-49B9-8F5F-46185AEA42CA}"/>
    <cellStyle name="měny 2 2 3 3 4" xfId="309" xr:uid="{DC4896B0-72D1-458E-BC83-5768260C6C8F}"/>
    <cellStyle name="měny 2 2 3 3 4 2" xfId="692" xr:uid="{507D83B1-F590-48E1-9B1F-BE85C0D141C2}"/>
    <cellStyle name="měny 2 2 3 3 4 2 2" xfId="1458" xr:uid="{F8CADB5D-85DA-45A8-95E4-0AFE04BC943E}"/>
    <cellStyle name="měny 2 2 3 3 4 2 2 2" xfId="3231" xr:uid="{347BD36D-1C4B-46C7-99AE-E668783C66EC}"/>
    <cellStyle name="měny 2 2 3 3 4 2 3" xfId="2465" xr:uid="{BEDBE701-6101-4E64-8CC2-0DA8086854AC}"/>
    <cellStyle name="měny 2 2 3 3 4 3" xfId="1075" xr:uid="{AEAF34DF-B0A4-4731-8130-EEE55109AD0F}"/>
    <cellStyle name="měny 2 2 3 3 4 3 2" xfId="2848" xr:uid="{C547F184-8216-493D-87A4-C7E23449F34B}"/>
    <cellStyle name="měny 2 2 3 3 4 4" xfId="2082" xr:uid="{582B7740-F4DF-4382-9F26-AB43EFA28AC4}"/>
    <cellStyle name="měny 2 2 3 3 5" xfId="473" xr:uid="{82793803-D931-4DF7-95FB-FB626695C4FA}"/>
    <cellStyle name="měny 2 2 3 3 5 2" xfId="856" xr:uid="{3D018A7B-4B2A-41AF-956B-D06EF4385FDC}"/>
    <cellStyle name="měny 2 2 3 3 5 2 2" xfId="1622" xr:uid="{FF7DBE4D-23E8-4944-A64C-158C68BCFFA8}"/>
    <cellStyle name="měny 2 2 3 3 5 2 2 2" xfId="3395" xr:uid="{FDBFC22D-4F76-47CB-B1C3-44EB27A792EA}"/>
    <cellStyle name="měny 2 2 3 3 5 2 3" xfId="2629" xr:uid="{09F8EC86-CB8A-42DC-A9A4-7A02AE6417D6}"/>
    <cellStyle name="měny 2 2 3 3 5 3" xfId="1239" xr:uid="{3BA5F385-16F0-4636-B44B-46AEFAFB006E}"/>
    <cellStyle name="měny 2 2 3 3 5 3 2" xfId="3012" xr:uid="{DC6764E5-EE4D-47ED-9E61-9C06A093683D}"/>
    <cellStyle name="měny 2 2 3 3 5 4" xfId="2246" xr:uid="{4073456F-080C-4E2B-82BA-31969FBEF94F}"/>
    <cellStyle name="měny 2 2 3 3 6" xfId="528" xr:uid="{5869AFFB-2533-4CC2-BF75-92CDBEBFA6A2}"/>
    <cellStyle name="měny 2 2 3 3 6 2" xfId="1294" xr:uid="{0A14C097-2392-404E-A46B-E608EE1378C7}"/>
    <cellStyle name="měny 2 2 3 3 6 2 2" xfId="3067" xr:uid="{56A2D040-A3BF-4373-8176-889D0E96F530}"/>
    <cellStyle name="měny 2 2 3 3 6 3" xfId="2301" xr:uid="{1B1869B0-AC76-4AE0-9AD8-AB705A5665D5}"/>
    <cellStyle name="měny 2 2 3 3 7" xfId="145" xr:uid="{DF2A5A1E-88BF-4596-B037-6D2435985FC7}"/>
    <cellStyle name="měny 2 2 3 3 7 2" xfId="1918" xr:uid="{FC17CB38-F0A5-4618-BA34-5480A0BA92C2}"/>
    <cellStyle name="měny 2 2 3 3 8" xfId="911" xr:uid="{CE6121CF-F9AD-4655-AD63-F8D33BE70FBA}"/>
    <cellStyle name="měny 2 2 3 3 8 2" xfId="2684" xr:uid="{2A727D16-E673-4739-B3F9-018CD102AC4D}"/>
    <cellStyle name="měny 2 2 3 3 9" xfId="1677" xr:uid="{59B373BF-B1E5-4E3A-AA4B-B2321697FE5B}"/>
    <cellStyle name="měny 2 2 3 3 9 2" xfId="3450" xr:uid="{1405C466-8BF7-4312-979D-27E5F9EC2EC2}"/>
    <cellStyle name="měny 2 2 3 4" xfId="51" xr:uid="{00000000-0005-0000-0000-00000E000000}"/>
    <cellStyle name="měny 2 2 3 4 10" xfId="1827" xr:uid="{A498B770-3C03-40F2-B030-02F791599B49}"/>
    <cellStyle name="měny 2 2 3 4 2" xfId="108" xr:uid="{DB0AD52B-6CCC-43B7-B710-39AFAFE24F47}"/>
    <cellStyle name="měny 2 2 3 4 2 2" xfId="436" xr:uid="{82CCC7B2-00E7-43FC-80A8-EF7B4B0AF284}"/>
    <cellStyle name="měny 2 2 3 4 2 2 2" xfId="819" xr:uid="{D060DE2C-0E64-458E-A61D-C79B72CE7216}"/>
    <cellStyle name="měny 2 2 3 4 2 2 2 2" xfId="1585" xr:uid="{C487BBD2-95CE-4551-9C22-ECF74D2FE94E}"/>
    <cellStyle name="měny 2 2 3 4 2 2 2 2 2" xfId="3358" xr:uid="{68545093-E513-44FE-8095-86EA2C2534E7}"/>
    <cellStyle name="měny 2 2 3 4 2 2 2 3" xfId="2592" xr:uid="{C041F369-A9E4-4338-8AB9-0B6DF738C401}"/>
    <cellStyle name="měny 2 2 3 4 2 2 3" xfId="1202" xr:uid="{C4667F14-584D-4DCB-BE45-9A3EE4BF97B6}"/>
    <cellStyle name="měny 2 2 3 4 2 2 3 2" xfId="2975" xr:uid="{6CA9E2BB-FE1B-44CC-BAE7-FA768D86B680}"/>
    <cellStyle name="měny 2 2 3 4 2 2 4" xfId="2209" xr:uid="{4DF7A672-6690-4B76-B012-4D5B4F9DF386}"/>
    <cellStyle name="měny 2 2 3 4 2 3" xfId="655" xr:uid="{121A4BAC-9018-4EED-9F1D-3EF6B0FF6818}"/>
    <cellStyle name="měny 2 2 3 4 2 3 2" xfId="1421" xr:uid="{326BCF13-37A0-4649-8399-FE0410346CBE}"/>
    <cellStyle name="měny 2 2 3 4 2 3 2 2" xfId="3194" xr:uid="{ABFF5F3F-2153-4A5C-A551-ED6D814759C2}"/>
    <cellStyle name="měny 2 2 3 4 2 3 3" xfId="2428" xr:uid="{3AD27AE1-FB6E-432E-BA00-D7BC7BCF2481}"/>
    <cellStyle name="měny 2 2 3 4 2 4" xfId="272" xr:uid="{FBA4540F-4658-4B11-92E8-FCC97E7709D0}"/>
    <cellStyle name="měny 2 2 3 4 2 4 2" xfId="2045" xr:uid="{661326F8-418F-4432-A378-BE59FB114DEE}"/>
    <cellStyle name="měny 2 2 3 4 2 5" xfId="1038" xr:uid="{64FFB61C-94C1-4675-9004-3C73757610B7}"/>
    <cellStyle name="měny 2 2 3 4 2 5 2" xfId="2811" xr:uid="{87369280-B74F-451E-BC5E-3A5F5F907CAF}"/>
    <cellStyle name="měny 2 2 3 4 2 6" xfId="1749" xr:uid="{A2AC5C7D-2412-4724-9618-A70CDD33D847}"/>
    <cellStyle name="měny 2 2 3 4 2 6 2" xfId="3522" xr:uid="{39260746-BB87-4338-8164-E65D8645A9D2}"/>
    <cellStyle name="měny 2 2 3 4 2 7" xfId="1881" xr:uid="{5302A556-073C-4771-A97D-10519B22C77A}"/>
    <cellStyle name="měny 2 2 3 4 3" xfId="218" xr:uid="{169CDAD4-85F7-4C71-83C1-180A43A04A91}"/>
    <cellStyle name="měny 2 2 3 4 3 2" xfId="382" xr:uid="{D84C5964-52B6-4B14-988C-60A157037E2F}"/>
    <cellStyle name="měny 2 2 3 4 3 2 2" xfId="765" xr:uid="{896F81E0-D233-4ED1-9439-0A242174C18B}"/>
    <cellStyle name="měny 2 2 3 4 3 2 2 2" xfId="1531" xr:uid="{549E3C6D-F5DE-466F-B400-1D3FB89BD0E2}"/>
    <cellStyle name="měny 2 2 3 4 3 2 2 2 2" xfId="3304" xr:uid="{97C69ADC-CEF8-4ADB-B9C8-9CB515C8F8AC}"/>
    <cellStyle name="měny 2 2 3 4 3 2 2 3" xfId="2538" xr:uid="{D2571C85-044F-473B-99D0-579114B1A8D4}"/>
    <cellStyle name="měny 2 2 3 4 3 2 3" xfId="1148" xr:uid="{B6E5522A-3CB3-450C-80F7-B0995EEE2851}"/>
    <cellStyle name="měny 2 2 3 4 3 2 3 2" xfId="2921" xr:uid="{6E5A306D-3926-4475-B84F-D1F09B1A1AFA}"/>
    <cellStyle name="měny 2 2 3 4 3 2 4" xfId="2155" xr:uid="{16679BB7-C810-4502-898B-A7E702DE0807}"/>
    <cellStyle name="měny 2 2 3 4 3 3" xfId="601" xr:uid="{BAFB85C9-FF4D-45DB-B8EB-2F69A28AAB84}"/>
    <cellStyle name="měny 2 2 3 4 3 3 2" xfId="1367" xr:uid="{C40F9E33-8A7B-4ABD-B88B-17FF2198497F}"/>
    <cellStyle name="měny 2 2 3 4 3 3 2 2" xfId="3140" xr:uid="{3179101C-7FA9-4B3A-B9D6-A02DA1CF7C6E}"/>
    <cellStyle name="měny 2 2 3 4 3 3 3" xfId="2374" xr:uid="{499AEA99-9EDB-4D00-A71C-6CCB10D1009E}"/>
    <cellStyle name="měny 2 2 3 4 3 4" xfId="984" xr:uid="{0FB7E8F3-80E4-4443-B36B-1666A7F11D8E}"/>
    <cellStyle name="měny 2 2 3 4 3 4 2" xfId="2757" xr:uid="{A3F1A351-9141-4810-9926-8223E54E61CE}"/>
    <cellStyle name="měny 2 2 3 4 3 5" xfId="1991" xr:uid="{36C74C6E-E581-41EE-90DD-C23CEDCC99FE}"/>
    <cellStyle name="měny 2 2 3 4 4" xfId="327" xr:uid="{A9BE279B-4AD7-4B9B-BEAA-CBBD516DFDCA}"/>
    <cellStyle name="měny 2 2 3 4 4 2" xfId="710" xr:uid="{E536D182-2EF5-4FC2-90F7-D4004C9CD642}"/>
    <cellStyle name="měny 2 2 3 4 4 2 2" xfId="1476" xr:uid="{698151A4-574E-4D54-AFB2-280624B58881}"/>
    <cellStyle name="měny 2 2 3 4 4 2 2 2" xfId="3249" xr:uid="{B263660A-E6A1-45C8-9301-D43D5EC04177}"/>
    <cellStyle name="měny 2 2 3 4 4 2 3" xfId="2483" xr:uid="{BAE47D22-46D1-4E0F-8FA4-149FCA793D4E}"/>
    <cellStyle name="měny 2 2 3 4 4 3" xfId="1093" xr:uid="{1C4394CF-62EC-4E04-B38D-C75C267FBFF0}"/>
    <cellStyle name="měny 2 2 3 4 4 3 2" xfId="2866" xr:uid="{872AE025-EDC7-41FF-B535-DD53C9143FED}"/>
    <cellStyle name="měny 2 2 3 4 4 4" xfId="2100" xr:uid="{3E972D3E-0313-405F-B3BB-6D9D12269B5D}"/>
    <cellStyle name="měny 2 2 3 4 5" xfId="491" xr:uid="{708700A2-33F4-42FB-A2C1-9252EF61C37E}"/>
    <cellStyle name="měny 2 2 3 4 5 2" xfId="874" xr:uid="{852681E6-EBB3-4A3B-B712-E905F83FEF6D}"/>
    <cellStyle name="měny 2 2 3 4 5 2 2" xfId="1640" xr:uid="{DAD91DCA-FDF2-4588-80FD-789A50E4B5CF}"/>
    <cellStyle name="měny 2 2 3 4 5 2 2 2" xfId="3413" xr:uid="{0E90913F-3DEE-43B6-8953-52A5E25B4D09}"/>
    <cellStyle name="měny 2 2 3 4 5 2 3" xfId="2647" xr:uid="{46F7B7CC-4FFF-4F6A-8247-71EDE9BCB91D}"/>
    <cellStyle name="měny 2 2 3 4 5 3" xfId="1257" xr:uid="{F9B6BBBC-6558-4554-AF40-0F3CFA2EC7EF}"/>
    <cellStyle name="měny 2 2 3 4 5 3 2" xfId="3030" xr:uid="{63F30D77-BC68-48C1-9E1D-89CD2F2852B8}"/>
    <cellStyle name="měny 2 2 3 4 5 4" xfId="2264" xr:uid="{1A61902E-9AA3-4B48-8CDA-D311D77DA1E8}"/>
    <cellStyle name="měny 2 2 3 4 6" xfId="546" xr:uid="{849646A2-6885-467E-965C-F00A18D7A40E}"/>
    <cellStyle name="měny 2 2 3 4 6 2" xfId="1312" xr:uid="{99663307-BACB-43F0-BEE9-365FA190E9EB}"/>
    <cellStyle name="měny 2 2 3 4 6 2 2" xfId="3085" xr:uid="{F14BE016-C710-4D2F-B81E-D5983BCF9B4E}"/>
    <cellStyle name="měny 2 2 3 4 6 3" xfId="2319" xr:uid="{8EB01673-2781-4035-809A-F124475D4E15}"/>
    <cellStyle name="měny 2 2 3 4 7" xfId="163" xr:uid="{1282B4CB-4388-4A32-B36E-CC22328C476B}"/>
    <cellStyle name="měny 2 2 3 4 7 2" xfId="1936" xr:uid="{886FE552-4659-4815-86AE-221AF6DB513E}"/>
    <cellStyle name="měny 2 2 3 4 8" xfId="929" xr:uid="{36555BEB-C46A-4294-819A-4FDCFE4490DF}"/>
    <cellStyle name="měny 2 2 3 4 8 2" xfId="2702" xr:uid="{148B6584-EF98-43FC-ACE0-4900A94D9CCD}"/>
    <cellStyle name="měny 2 2 3 4 9" xfId="1695" xr:uid="{963DBC11-AAF2-4E91-9D4D-FCE6FF6F5CBD}"/>
    <cellStyle name="měny 2 2 3 4 9 2" xfId="3468" xr:uid="{4CD3D4C4-D109-438F-BA61-D82F8B3C5DB5}"/>
    <cellStyle name="měny 2 2 3 5" xfId="72" xr:uid="{B715313B-3C17-497A-B30C-8DD787EA3350}"/>
    <cellStyle name="měny 2 2 3 5 2" xfId="400" xr:uid="{3713329C-6927-4FC4-8DBC-9584FC351881}"/>
    <cellStyle name="měny 2 2 3 5 2 2" xfId="783" xr:uid="{67E0A659-54D3-4F0C-9E58-C762C8A09379}"/>
    <cellStyle name="měny 2 2 3 5 2 2 2" xfId="1549" xr:uid="{C58189ED-AD77-4B74-9E47-FCD35C842BE6}"/>
    <cellStyle name="měny 2 2 3 5 2 2 2 2" xfId="3322" xr:uid="{E08A6EB0-E034-43C1-AB98-C820AC36F92D}"/>
    <cellStyle name="měny 2 2 3 5 2 2 3" xfId="2556" xr:uid="{CEB80B39-235F-4289-BB8F-0DB568F0C5EC}"/>
    <cellStyle name="měny 2 2 3 5 2 3" xfId="1166" xr:uid="{3F05A31F-D863-4F5E-8FB1-6B4EB0BBFBB0}"/>
    <cellStyle name="měny 2 2 3 5 2 3 2" xfId="2939" xr:uid="{89B22A08-A30C-461D-AFBA-C0C3AFDDE2C8}"/>
    <cellStyle name="měny 2 2 3 5 2 4" xfId="2173" xr:uid="{6698043C-1FFA-4C05-8D8A-1F1C0834ED8E}"/>
    <cellStyle name="měny 2 2 3 5 3" xfId="619" xr:uid="{5EA8A0E1-E3EA-45FA-B47D-7CF8D826F5DE}"/>
    <cellStyle name="měny 2 2 3 5 3 2" xfId="1385" xr:uid="{72EEA2AE-9856-4AAD-A120-C9AE873F65B1}"/>
    <cellStyle name="měny 2 2 3 5 3 2 2" xfId="3158" xr:uid="{7FB551C9-CD2A-4CD9-9A43-891D8B267F1E}"/>
    <cellStyle name="měny 2 2 3 5 3 3" xfId="2392" xr:uid="{44FEE2C7-DC9E-4921-9822-0F5F80B4E7BA}"/>
    <cellStyle name="měny 2 2 3 5 4" xfId="236" xr:uid="{D77748D3-1B08-459A-8C24-586E0588F31F}"/>
    <cellStyle name="měny 2 2 3 5 4 2" xfId="2009" xr:uid="{C28CF537-87DC-4CF0-AFA4-80C7A15BF225}"/>
    <cellStyle name="měny 2 2 3 5 5" xfId="1002" xr:uid="{81C4DAE5-5893-457E-986B-79BF421429AA}"/>
    <cellStyle name="měny 2 2 3 5 5 2" xfId="2775" xr:uid="{E84F1647-DDFE-420E-BACE-1A9F09E7FAF2}"/>
    <cellStyle name="měny 2 2 3 5 6" xfId="1713" xr:uid="{AC887ACC-11B0-4C52-8CBB-186785C32C2D}"/>
    <cellStyle name="měny 2 2 3 5 6 2" xfId="3486" xr:uid="{1E2EB80D-FA96-42EE-A5E5-FD99516DF92D}"/>
    <cellStyle name="měny 2 2 3 5 7" xfId="1845" xr:uid="{AEEDE09E-5505-47EB-94FA-F38C9EB8C3B7}"/>
    <cellStyle name="měny 2 2 3 6" xfId="182" xr:uid="{6816A874-14C0-43D2-A199-AA9B0F29590E}"/>
    <cellStyle name="měny 2 2 3 6 2" xfId="346" xr:uid="{2911AFFA-102F-48D7-B1DF-722BC02BA064}"/>
    <cellStyle name="měny 2 2 3 6 2 2" xfId="729" xr:uid="{4F35EFBD-CF02-4052-A493-76EC6B0789E6}"/>
    <cellStyle name="měny 2 2 3 6 2 2 2" xfId="1495" xr:uid="{A229386E-E565-4F60-B9A0-89E6A8C6587F}"/>
    <cellStyle name="měny 2 2 3 6 2 2 2 2" xfId="3268" xr:uid="{09F52F08-733B-4142-AA92-0441B0366179}"/>
    <cellStyle name="měny 2 2 3 6 2 2 3" xfId="2502" xr:uid="{E197D873-7311-486F-9F79-373B35CEDE2F}"/>
    <cellStyle name="měny 2 2 3 6 2 3" xfId="1112" xr:uid="{BA6107F2-2ADB-4455-AF3A-4DE2A58C9614}"/>
    <cellStyle name="měny 2 2 3 6 2 3 2" xfId="2885" xr:uid="{93516485-02C2-45C9-A7D3-864892A5C69B}"/>
    <cellStyle name="měny 2 2 3 6 2 4" xfId="2119" xr:uid="{623D2B15-E6D1-4AEF-9250-5829BD965B5A}"/>
    <cellStyle name="měny 2 2 3 6 3" xfId="565" xr:uid="{1CB4AA2E-665F-4321-9D8D-FC29254658FD}"/>
    <cellStyle name="měny 2 2 3 6 3 2" xfId="1331" xr:uid="{AED860CF-B3C6-4990-A4D7-DC8A1D9A95A9}"/>
    <cellStyle name="měny 2 2 3 6 3 2 2" xfId="3104" xr:uid="{E38B64BC-785B-4CB6-91B7-832DA24C7AD6}"/>
    <cellStyle name="měny 2 2 3 6 3 3" xfId="2338" xr:uid="{E2027856-C35F-4601-B870-7B81707C7C41}"/>
    <cellStyle name="měny 2 2 3 6 4" xfId="948" xr:uid="{07AC91C5-37A8-47A5-8ED9-E33BB9DCBE00}"/>
    <cellStyle name="měny 2 2 3 6 4 2" xfId="2721" xr:uid="{7694466A-246A-4772-BCB7-E3B8453F7493}"/>
    <cellStyle name="měny 2 2 3 6 5" xfId="1955" xr:uid="{17A02E10-FCBB-46C7-B197-445219405F96}"/>
    <cellStyle name="měny 2 2 3 7" xfId="291" xr:uid="{10521DEB-D7FF-4C0D-B8C0-106D0B262FA5}"/>
    <cellStyle name="měny 2 2 3 7 2" xfId="674" xr:uid="{84F7D798-F887-4A85-B811-F169DACBD879}"/>
    <cellStyle name="měny 2 2 3 7 2 2" xfId="1440" xr:uid="{E6DC3EB0-1EED-4EB6-82BC-FFDDEC0620B7}"/>
    <cellStyle name="měny 2 2 3 7 2 2 2" xfId="3213" xr:uid="{F9A04992-50E0-4A29-A071-EAD8BF3B5B86}"/>
    <cellStyle name="měny 2 2 3 7 2 3" xfId="2447" xr:uid="{6A37B5BE-8182-4202-9C4D-232A2B818AB3}"/>
    <cellStyle name="měny 2 2 3 7 3" xfId="1057" xr:uid="{B55A0101-3335-4E6C-BF98-07271E94E366}"/>
    <cellStyle name="měny 2 2 3 7 3 2" xfId="2830" xr:uid="{24670C7B-C240-47AE-A7D9-4426B3E8DE6B}"/>
    <cellStyle name="měny 2 2 3 7 4" xfId="2064" xr:uid="{E800C0F4-96C7-4664-9FA2-EF32B1EF9141}"/>
    <cellStyle name="měny 2 2 3 8" xfId="455" xr:uid="{08B105EC-35E1-492F-8FDC-8BBAE25A9007}"/>
    <cellStyle name="měny 2 2 3 8 2" xfId="838" xr:uid="{0ABAB745-A13E-4F3F-AC17-14FE27676A62}"/>
    <cellStyle name="měny 2 2 3 8 2 2" xfId="1604" xr:uid="{5D24B195-C271-4EE3-8654-33624AD1CC6B}"/>
    <cellStyle name="měny 2 2 3 8 2 2 2" xfId="3377" xr:uid="{F37AD8A0-5901-4381-9C17-6A5611E03D9B}"/>
    <cellStyle name="měny 2 2 3 8 2 3" xfId="2611" xr:uid="{5BF160CE-24C7-455F-9337-08B655AA84FE}"/>
    <cellStyle name="měny 2 2 3 8 3" xfId="1221" xr:uid="{69BCC190-0007-42B6-83EB-F600A7F2E8F2}"/>
    <cellStyle name="měny 2 2 3 8 3 2" xfId="2994" xr:uid="{536BFBC1-9500-4855-9CA7-B13496F6EA28}"/>
    <cellStyle name="měny 2 2 3 8 4" xfId="2228" xr:uid="{EF454D02-EF9E-46BB-905B-8E04744D07F0}"/>
    <cellStyle name="měny 2 2 3 9" xfId="510" xr:uid="{968AF3D8-2C75-466E-B4FD-5D6E17571118}"/>
    <cellStyle name="měny 2 2 3 9 2" xfId="1276" xr:uid="{F48B3BAD-A4F4-4D50-BA1A-2D00DBF688DA}"/>
    <cellStyle name="měny 2 2 3 9 2 2" xfId="3049" xr:uid="{2AE3C025-1F31-4203-BEC6-B83EE418F7BF}"/>
    <cellStyle name="měny 2 2 3 9 3" xfId="2283" xr:uid="{132BAB80-334E-4C22-8C14-70E08C1BBC6D}"/>
    <cellStyle name="měny 2 2 4" xfId="18" xr:uid="{00000000-0005-0000-0000-00000F000000}"/>
    <cellStyle name="měny 2 2 4 10" xfId="896" xr:uid="{83F27F37-5051-4D6F-B911-30046CA3C939}"/>
    <cellStyle name="měny 2 2 4 10 2" xfId="2669" xr:uid="{2ED682A0-FDDB-47B5-A127-ECAC22E29755}"/>
    <cellStyle name="měny 2 2 4 11" xfId="1662" xr:uid="{ED449BE1-0066-4E68-8430-10A9D9548EF7}"/>
    <cellStyle name="měny 2 2 4 11 2" xfId="3435" xr:uid="{EAED6E95-59C7-4DFF-BBEB-7CEA5661DA8F}"/>
    <cellStyle name="měny 2 2 4 12" xfId="1794" xr:uid="{F1FACDAE-7513-4928-B91E-BBCDE9C68842}"/>
    <cellStyle name="měny 2 2 4 2" xfId="36" xr:uid="{00000000-0005-0000-0000-000010000000}"/>
    <cellStyle name="měny 2 2 4 2 10" xfId="1812" xr:uid="{4A0AAE4E-9E5C-40F5-B20A-9FEED1843158}"/>
    <cellStyle name="měny 2 2 4 2 2" xfId="93" xr:uid="{49EAB4B2-27C1-4E52-BD39-ACCB5C3720EE}"/>
    <cellStyle name="měny 2 2 4 2 2 2" xfId="421" xr:uid="{DD9F117B-F7A1-441A-B3BA-2A4F82C70DAA}"/>
    <cellStyle name="měny 2 2 4 2 2 2 2" xfId="804" xr:uid="{D89E0439-0AA3-4850-9D5E-026FB8DFC31A}"/>
    <cellStyle name="měny 2 2 4 2 2 2 2 2" xfId="1570" xr:uid="{7A4FF4A2-767D-4C69-A97B-E52907F0316D}"/>
    <cellStyle name="měny 2 2 4 2 2 2 2 2 2" xfId="3343" xr:uid="{8531DFB1-2B6D-4DC5-ADA2-FDFA5A30A907}"/>
    <cellStyle name="měny 2 2 4 2 2 2 2 3" xfId="2577" xr:uid="{09154CE8-8A58-419E-98E2-6FC1AE698232}"/>
    <cellStyle name="měny 2 2 4 2 2 2 3" xfId="1187" xr:uid="{607EF99A-A239-4166-B00F-DC55A32DB2A8}"/>
    <cellStyle name="měny 2 2 4 2 2 2 3 2" xfId="2960" xr:uid="{6221C1D0-34AC-403C-A154-C81F0BD656F3}"/>
    <cellStyle name="měny 2 2 4 2 2 2 4" xfId="2194" xr:uid="{60FC6981-1E21-4F4C-8778-5F97CAB2EE86}"/>
    <cellStyle name="měny 2 2 4 2 2 3" xfId="640" xr:uid="{053F4586-BE20-44EF-8E0B-F3099F035F78}"/>
    <cellStyle name="měny 2 2 4 2 2 3 2" xfId="1406" xr:uid="{2075E1EF-96A4-4D9D-9428-D7AA051687F2}"/>
    <cellStyle name="měny 2 2 4 2 2 3 2 2" xfId="3179" xr:uid="{68926D55-73A8-4AB1-93DC-98DF48756D3B}"/>
    <cellStyle name="měny 2 2 4 2 2 3 3" xfId="2413" xr:uid="{7F9ECD56-9B71-43E1-9A69-571256FE111D}"/>
    <cellStyle name="měny 2 2 4 2 2 4" xfId="257" xr:uid="{E487DA07-EB2C-4685-92D9-12AFEDAC1BE7}"/>
    <cellStyle name="měny 2 2 4 2 2 4 2" xfId="2030" xr:uid="{9764E873-D4D1-4A8D-8F97-4304F555BD92}"/>
    <cellStyle name="měny 2 2 4 2 2 5" xfId="1023" xr:uid="{CBC2CF71-E208-48F6-9849-8CCCC9ECA6ED}"/>
    <cellStyle name="měny 2 2 4 2 2 5 2" xfId="2796" xr:uid="{43873698-AE7C-4A0F-839A-EBDA275BBE0B}"/>
    <cellStyle name="měny 2 2 4 2 2 6" xfId="1734" xr:uid="{BE41BE54-8D6E-4225-93A6-FE63B4261090}"/>
    <cellStyle name="měny 2 2 4 2 2 6 2" xfId="3507" xr:uid="{F584A9AD-B554-483C-8B98-F2F7A472F62C}"/>
    <cellStyle name="měny 2 2 4 2 2 7" xfId="1866" xr:uid="{E6912B32-7F87-4175-BCC1-A59CF9B0B813}"/>
    <cellStyle name="měny 2 2 4 2 3" xfId="203" xr:uid="{A998330B-1C9F-4ED1-8215-D127537999F7}"/>
    <cellStyle name="měny 2 2 4 2 3 2" xfId="367" xr:uid="{7436821D-D20E-45C5-81BA-2D075C92E964}"/>
    <cellStyle name="měny 2 2 4 2 3 2 2" xfId="750" xr:uid="{AFA15C01-F8C1-440F-B501-4E8F50E08C1A}"/>
    <cellStyle name="měny 2 2 4 2 3 2 2 2" xfId="1516" xr:uid="{B43A56C8-E461-494B-B9CE-3A5A94926BA3}"/>
    <cellStyle name="měny 2 2 4 2 3 2 2 2 2" xfId="3289" xr:uid="{68817684-EE52-489E-BE35-7097D20EB914}"/>
    <cellStyle name="měny 2 2 4 2 3 2 2 3" xfId="2523" xr:uid="{5B959CBA-17C7-4765-BE03-CE63FEF65425}"/>
    <cellStyle name="měny 2 2 4 2 3 2 3" xfId="1133" xr:uid="{0BA78189-FCD5-4744-97F5-99079BC4EC94}"/>
    <cellStyle name="měny 2 2 4 2 3 2 3 2" xfId="2906" xr:uid="{85FC5817-3584-4391-8389-177F633D805E}"/>
    <cellStyle name="měny 2 2 4 2 3 2 4" xfId="2140" xr:uid="{9F2F7E61-A37A-497C-9553-35E34FC0F0E1}"/>
    <cellStyle name="měny 2 2 4 2 3 3" xfId="586" xr:uid="{984E1385-4D5A-4D40-94C4-4368263CCBBF}"/>
    <cellStyle name="měny 2 2 4 2 3 3 2" xfId="1352" xr:uid="{E87724C5-FB15-4D83-B4D4-B5236A1DE71D}"/>
    <cellStyle name="měny 2 2 4 2 3 3 2 2" xfId="3125" xr:uid="{F3FBD5E4-4656-4345-8F58-C84B518CAA3E}"/>
    <cellStyle name="měny 2 2 4 2 3 3 3" xfId="2359" xr:uid="{9751BB0F-0AF9-462A-8DDC-680CDE1209B9}"/>
    <cellStyle name="měny 2 2 4 2 3 4" xfId="969" xr:uid="{7B82292C-16B9-41E9-863F-D823B74A1F15}"/>
    <cellStyle name="měny 2 2 4 2 3 4 2" xfId="2742" xr:uid="{3D327C10-27D8-4F1F-9A09-C7B03325DFC1}"/>
    <cellStyle name="měny 2 2 4 2 3 5" xfId="1976" xr:uid="{BCEFF987-8E3E-485B-8DEB-520256F56012}"/>
    <cellStyle name="měny 2 2 4 2 4" xfId="312" xr:uid="{8E9503EA-99C8-4D8C-998A-81F044168DA1}"/>
    <cellStyle name="měny 2 2 4 2 4 2" xfId="695" xr:uid="{9EB6DE26-E6F4-48D5-B0BD-CB4AD4BF687E}"/>
    <cellStyle name="měny 2 2 4 2 4 2 2" xfId="1461" xr:uid="{E58B82CA-1607-496D-9239-F2CB60A95828}"/>
    <cellStyle name="měny 2 2 4 2 4 2 2 2" xfId="3234" xr:uid="{7CF9003A-7148-4DD4-97E6-9B8F0F9FCDBD}"/>
    <cellStyle name="měny 2 2 4 2 4 2 3" xfId="2468" xr:uid="{F136E920-1069-447E-9B8F-2A72483E4B69}"/>
    <cellStyle name="měny 2 2 4 2 4 3" xfId="1078" xr:uid="{65D5C330-23A7-4D2C-B2D6-B2656282D646}"/>
    <cellStyle name="měny 2 2 4 2 4 3 2" xfId="2851" xr:uid="{463FDB98-35B7-4A50-A52E-B6F76F4181EA}"/>
    <cellStyle name="měny 2 2 4 2 4 4" xfId="2085" xr:uid="{6D061B59-E664-4B15-9E28-6FDF6D129372}"/>
    <cellStyle name="měny 2 2 4 2 5" xfId="476" xr:uid="{837FBFA0-6553-43B6-8D34-A7FD47DAE84A}"/>
    <cellStyle name="měny 2 2 4 2 5 2" xfId="859" xr:uid="{AAB5AD52-D1C2-40B0-AE65-97C3888C465F}"/>
    <cellStyle name="měny 2 2 4 2 5 2 2" xfId="1625" xr:uid="{C271636A-CA59-496B-B9DC-DC720A0A7924}"/>
    <cellStyle name="měny 2 2 4 2 5 2 2 2" xfId="3398" xr:uid="{8CBEB92A-37A0-4D52-B928-34DFF3BB9C47}"/>
    <cellStyle name="měny 2 2 4 2 5 2 3" xfId="2632" xr:uid="{A3ED4703-2E86-4581-A441-A7B29D0A1727}"/>
    <cellStyle name="měny 2 2 4 2 5 3" xfId="1242" xr:uid="{8D8CDC12-D9F5-4196-9F82-5E45F8A66C70}"/>
    <cellStyle name="měny 2 2 4 2 5 3 2" xfId="3015" xr:uid="{6B69D676-4766-47B2-95B5-6E59849E0B48}"/>
    <cellStyle name="měny 2 2 4 2 5 4" xfId="2249" xr:uid="{7B6B7C3B-BDA0-4613-BA71-4CE04076E475}"/>
    <cellStyle name="měny 2 2 4 2 6" xfId="531" xr:uid="{7132743A-2A9D-40BA-94E7-3D93F74361D8}"/>
    <cellStyle name="měny 2 2 4 2 6 2" xfId="1297" xr:uid="{3BF6C892-821F-4BB3-B694-8FB4C26B5B2C}"/>
    <cellStyle name="měny 2 2 4 2 6 2 2" xfId="3070" xr:uid="{7232E292-9E9C-4F50-A947-94574692AC56}"/>
    <cellStyle name="měny 2 2 4 2 6 3" xfId="2304" xr:uid="{45115528-AAD8-4E29-9BD3-26143446E01A}"/>
    <cellStyle name="měny 2 2 4 2 7" xfId="148" xr:uid="{D90256CF-5A3B-4439-BC18-03B962EAB4D2}"/>
    <cellStyle name="měny 2 2 4 2 7 2" xfId="1921" xr:uid="{B238E9F2-0AA9-4547-A3C6-3C97071D762B}"/>
    <cellStyle name="měny 2 2 4 2 8" xfId="914" xr:uid="{B8F0FA14-B289-463B-9BDB-3747B67CB7F7}"/>
    <cellStyle name="měny 2 2 4 2 8 2" xfId="2687" xr:uid="{369D1956-3AF8-4400-9B3D-0A3716337C75}"/>
    <cellStyle name="měny 2 2 4 2 9" xfId="1680" xr:uid="{A01501F7-2877-492C-A04A-84E873F816AC}"/>
    <cellStyle name="měny 2 2 4 2 9 2" xfId="3453" xr:uid="{29C40433-CF0D-4162-84F8-8F529874C9B6}"/>
    <cellStyle name="měny 2 2 4 3" xfId="54" xr:uid="{00000000-0005-0000-0000-000011000000}"/>
    <cellStyle name="měny 2 2 4 3 10" xfId="1830" xr:uid="{B899946B-D9A7-4E2E-8040-C63E52834680}"/>
    <cellStyle name="měny 2 2 4 3 2" xfId="111" xr:uid="{3932B2AB-56FC-44EB-9F3A-831883A4E4B5}"/>
    <cellStyle name="měny 2 2 4 3 2 2" xfId="439" xr:uid="{F34E298E-B8E0-4BC7-B1C9-2F1DCB4F5508}"/>
    <cellStyle name="měny 2 2 4 3 2 2 2" xfId="822" xr:uid="{9AB3D95E-6D28-4347-AE50-DDF5FD388F3C}"/>
    <cellStyle name="měny 2 2 4 3 2 2 2 2" xfId="1588" xr:uid="{03B480F8-AFA7-4DE6-BAFF-A72969E98717}"/>
    <cellStyle name="měny 2 2 4 3 2 2 2 2 2" xfId="3361" xr:uid="{7751C264-1C69-41F6-8E25-6A41925AD7E8}"/>
    <cellStyle name="měny 2 2 4 3 2 2 2 3" xfId="2595" xr:uid="{F5DA256C-140E-4F35-943A-8F9D595EDE0B}"/>
    <cellStyle name="měny 2 2 4 3 2 2 3" xfId="1205" xr:uid="{F037DF76-B13D-498A-9433-B032ACF00539}"/>
    <cellStyle name="měny 2 2 4 3 2 2 3 2" xfId="2978" xr:uid="{CD180737-9166-4719-B631-B58B303DEB7D}"/>
    <cellStyle name="měny 2 2 4 3 2 2 4" xfId="2212" xr:uid="{33AB1004-7759-4CDD-A1F4-357C52B62A96}"/>
    <cellStyle name="měny 2 2 4 3 2 3" xfId="658" xr:uid="{5322CC39-BD73-4800-9A57-E2B63CDA0ED4}"/>
    <cellStyle name="měny 2 2 4 3 2 3 2" xfId="1424" xr:uid="{83D3D476-65C8-4062-AD91-C8CA13FE2BCA}"/>
    <cellStyle name="měny 2 2 4 3 2 3 2 2" xfId="3197" xr:uid="{0E7ED802-4B3F-4153-B0D9-58F83A1C7C3B}"/>
    <cellStyle name="měny 2 2 4 3 2 3 3" xfId="2431" xr:uid="{8A006046-0285-4414-AC1A-A36E78DDAC37}"/>
    <cellStyle name="měny 2 2 4 3 2 4" xfId="275" xr:uid="{796DF58A-1B85-41E9-91DC-91B774D2BEFA}"/>
    <cellStyle name="měny 2 2 4 3 2 4 2" xfId="2048" xr:uid="{94AE217B-698C-49D1-A2CD-45DB23946CCD}"/>
    <cellStyle name="měny 2 2 4 3 2 5" xfId="1041" xr:uid="{1E5D5216-97B7-4C99-8914-5C30DAAB0955}"/>
    <cellStyle name="měny 2 2 4 3 2 5 2" xfId="2814" xr:uid="{D25C8923-8C14-490A-8FE6-A098F6F6C6E7}"/>
    <cellStyle name="měny 2 2 4 3 2 6" xfId="1752" xr:uid="{B5AE7B38-268E-4303-81E5-9E5110888F89}"/>
    <cellStyle name="měny 2 2 4 3 2 6 2" xfId="3525" xr:uid="{A16D7DC7-56E6-4871-B59D-61183233EA5E}"/>
    <cellStyle name="měny 2 2 4 3 2 7" xfId="1884" xr:uid="{57853ECB-772E-478D-97AF-E09047CEDF0A}"/>
    <cellStyle name="měny 2 2 4 3 3" xfId="221" xr:uid="{D7D960A5-903D-402B-9949-320661AA7396}"/>
    <cellStyle name="měny 2 2 4 3 3 2" xfId="385" xr:uid="{D9CC45E4-86DA-4CAB-B692-E62D29502D79}"/>
    <cellStyle name="měny 2 2 4 3 3 2 2" xfId="768" xr:uid="{5F3A031B-A087-4FB0-8F10-281854822EEF}"/>
    <cellStyle name="měny 2 2 4 3 3 2 2 2" xfId="1534" xr:uid="{32E39620-25B5-4E81-ABAE-DD70659DA095}"/>
    <cellStyle name="měny 2 2 4 3 3 2 2 2 2" xfId="3307" xr:uid="{18EB9923-BEAA-4F70-A7D9-FEF19C9656CB}"/>
    <cellStyle name="měny 2 2 4 3 3 2 2 3" xfId="2541" xr:uid="{85B7A3A3-B660-4339-AFFE-2A97D1494139}"/>
    <cellStyle name="měny 2 2 4 3 3 2 3" xfId="1151" xr:uid="{79F787B4-5EE0-4515-84BF-CFBC61D3FC89}"/>
    <cellStyle name="měny 2 2 4 3 3 2 3 2" xfId="2924" xr:uid="{C5C13E53-F4C5-464A-94EA-7E356B1DD89F}"/>
    <cellStyle name="měny 2 2 4 3 3 2 4" xfId="2158" xr:uid="{106EA5E2-2CDE-41C7-AB7C-31CB42EF3502}"/>
    <cellStyle name="měny 2 2 4 3 3 3" xfId="604" xr:uid="{36870B61-D625-440C-B141-FF7CB88546B8}"/>
    <cellStyle name="měny 2 2 4 3 3 3 2" xfId="1370" xr:uid="{B2058DF9-D0AD-4CBC-8713-F8852FAC8827}"/>
    <cellStyle name="měny 2 2 4 3 3 3 2 2" xfId="3143" xr:uid="{600E3822-3C0F-4F13-9DFD-C5F590DD994A}"/>
    <cellStyle name="měny 2 2 4 3 3 3 3" xfId="2377" xr:uid="{3F50DB09-7D5F-4540-B2C3-0B1238FAD864}"/>
    <cellStyle name="měny 2 2 4 3 3 4" xfId="987" xr:uid="{D5B85BA7-29DD-4368-8673-5D0446C42972}"/>
    <cellStyle name="měny 2 2 4 3 3 4 2" xfId="2760" xr:uid="{46129EB0-F014-412E-9B41-B777830BD7E3}"/>
    <cellStyle name="měny 2 2 4 3 3 5" xfId="1994" xr:uid="{DC828510-F733-42F0-97B5-A667F650A2E4}"/>
    <cellStyle name="měny 2 2 4 3 4" xfId="330" xr:uid="{964B165A-3E47-4C8A-A8AB-6BD2626D2220}"/>
    <cellStyle name="měny 2 2 4 3 4 2" xfId="713" xr:uid="{25D99D5D-9BF8-478F-83D3-D3FE7843E6CA}"/>
    <cellStyle name="měny 2 2 4 3 4 2 2" xfId="1479" xr:uid="{69CACA42-52F2-4E56-9628-9CB8F2DF5D29}"/>
    <cellStyle name="měny 2 2 4 3 4 2 2 2" xfId="3252" xr:uid="{741324FC-DBA0-4E3E-BBDF-F0ABE1E79B7B}"/>
    <cellStyle name="měny 2 2 4 3 4 2 3" xfId="2486" xr:uid="{E285AA6D-9A85-478C-9AC0-0F2B74AB1E8B}"/>
    <cellStyle name="měny 2 2 4 3 4 3" xfId="1096" xr:uid="{A118CDFE-30E2-4C77-B6AA-96D96C499298}"/>
    <cellStyle name="měny 2 2 4 3 4 3 2" xfId="2869" xr:uid="{B0F32F1E-FF65-46A5-BFA6-ABB11AB658D6}"/>
    <cellStyle name="měny 2 2 4 3 4 4" xfId="2103" xr:uid="{B0DFA36E-B0C0-4B1E-ABC9-C1F71C2E50A7}"/>
    <cellStyle name="měny 2 2 4 3 5" xfId="494" xr:uid="{AD4AFE08-29D3-4775-8E2A-DC8E65D60D47}"/>
    <cellStyle name="měny 2 2 4 3 5 2" xfId="877" xr:uid="{581371F5-DB17-43D2-B162-B9E11C0BFDD7}"/>
    <cellStyle name="měny 2 2 4 3 5 2 2" xfId="1643" xr:uid="{A30E79CD-565A-451C-B81B-B830A60B935D}"/>
    <cellStyle name="měny 2 2 4 3 5 2 2 2" xfId="3416" xr:uid="{EDB91AC2-A30A-4355-9FDD-B929379CFD79}"/>
    <cellStyle name="měny 2 2 4 3 5 2 3" xfId="2650" xr:uid="{9C329017-FE50-454C-81D5-A65FBF9CC12B}"/>
    <cellStyle name="měny 2 2 4 3 5 3" xfId="1260" xr:uid="{EDC7951D-80B1-48B8-92A7-E610A1A854EA}"/>
    <cellStyle name="měny 2 2 4 3 5 3 2" xfId="3033" xr:uid="{89BECA83-A203-474B-B2F7-DAA89B9312C0}"/>
    <cellStyle name="měny 2 2 4 3 5 4" xfId="2267" xr:uid="{664E101A-A64F-458B-BB36-85EB296DD17E}"/>
    <cellStyle name="měny 2 2 4 3 6" xfId="549" xr:uid="{5946BDA1-50ED-48FF-B2C6-D351D1F3A63C}"/>
    <cellStyle name="měny 2 2 4 3 6 2" xfId="1315" xr:uid="{FB553469-088D-4B77-A27F-C550F48B2682}"/>
    <cellStyle name="měny 2 2 4 3 6 2 2" xfId="3088" xr:uid="{D1DD0295-6BAF-4915-BBF9-8B222E5A07E8}"/>
    <cellStyle name="měny 2 2 4 3 6 3" xfId="2322" xr:uid="{21638BF5-6717-49E8-A614-D4A7441A4F21}"/>
    <cellStyle name="měny 2 2 4 3 7" xfId="166" xr:uid="{B2435C41-8E73-4526-913D-218E9CFFDEC6}"/>
    <cellStyle name="měny 2 2 4 3 7 2" xfId="1939" xr:uid="{FAC50B5E-D176-4A85-B7F5-FB3D6453C7BC}"/>
    <cellStyle name="měny 2 2 4 3 8" xfId="932" xr:uid="{C794F8B9-0590-4493-B002-21F1F80B3C11}"/>
    <cellStyle name="měny 2 2 4 3 8 2" xfId="2705" xr:uid="{BD780D89-FE05-4E82-BB81-F77F4AC6A3D2}"/>
    <cellStyle name="měny 2 2 4 3 9" xfId="1698" xr:uid="{4775F17B-E4CF-4810-AC2C-43A6A39A7906}"/>
    <cellStyle name="měny 2 2 4 3 9 2" xfId="3471" xr:uid="{A0AC2869-80E9-40F3-AEB6-981AF18CD349}"/>
    <cellStyle name="měny 2 2 4 4" xfId="75" xr:uid="{E3A07702-4EB9-4369-972C-F9BCB0889C9E}"/>
    <cellStyle name="měny 2 2 4 4 2" xfId="403" xr:uid="{E91D683A-506A-4267-A270-DDA41F5A476D}"/>
    <cellStyle name="měny 2 2 4 4 2 2" xfId="786" xr:uid="{BCA75CAE-51F1-49D7-A739-0C5DD45708C5}"/>
    <cellStyle name="měny 2 2 4 4 2 2 2" xfId="1552" xr:uid="{6A8D685E-644C-492B-A54B-253C316526DF}"/>
    <cellStyle name="měny 2 2 4 4 2 2 2 2" xfId="3325" xr:uid="{8DE49712-FF8F-4259-8ED9-D14410206E46}"/>
    <cellStyle name="měny 2 2 4 4 2 2 3" xfId="2559" xr:uid="{EEF6C252-EDBE-468C-A6D1-E16B08877657}"/>
    <cellStyle name="měny 2 2 4 4 2 3" xfId="1169" xr:uid="{E1F11127-C40D-42CB-88E7-B03748E8044B}"/>
    <cellStyle name="měny 2 2 4 4 2 3 2" xfId="2942" xr:uid="{BA9ACD9D-9B08-43FF-9B1C-AD15E76880D6}"/>
    <cellStyle name="měny 2 2 4 4 2 4" xfId="2176" xr:uid="{296464E0-911A-45B3-A738-5007FDD1593D}"/>
    <cellStyle name="měny 2 2 4 4 3" xfId="622" xr:uid="{A3B2BF90-1586-4D6D-946E-08DE29D85F08}"/>
    <cellStyle name="měny 2 2 4 4 3 2" xfId="1388" xr:uid="{8C25A6BE-230C-4455-966B-409622849262}"/>
    <cellStyle name="měny 2 2 4 4 3 2 2" xfId="3161" xr:uid="{1C9F5A69-C543-4DB9-8FA6-C4E7598EC3A2}"/>
    <cellStyle name="měny 2 2 4 4 3 3" xfId="2395" xr:uid="{82A26DC8-9B39-4CC1-AEE5-082216B63714}"/>
    <cellStyle name="měny 2 2 4 4 4" xfId="239" xr:uid="{0E956973-A047-4256-8571-93222CE2FB17}"/>
    <cellStyle name="měny 2 2 4 4 4 2" xfId="2012" xr:uid="{E10980C6-2F6E-4B25-8CA7-24B24F68AAC4}"/>
    <cellStyle name="měny 2 2 4 4 5" xfId="1005" xr:uid="{D0B1A947-CC9B-482D-A2F8-CD67AE36C7ED}"/>
    <cellStyle name="měny 2 2 4 4 5 2" xfId="2778" xr:uid="{394CF0A2-9E8D-4D83-AFDD-C64CDFC0CA0E}"/>
    <cellStyle name="měny 2 2 4 4 6" xfId="1716" xr:uid="{84E604CE-A89E-42F8-8451-8E49FCA7B3FE}"/>
    <cellStyle name="měny 2 2 4 4 6 2" xfId="3489" xr:uid="{FF0A452A-5673-4428-B670-E82EC3D115DA}"/>
    <cellStyle name="měny 2 2 4 4 7" xfId="1848" xr:uid="{F2ED9C76-0E0D-4013-AB63-6F0CE6C64D69}"/>
    <cellStyle name="měny 2 2 4 5" xfId="185" xr:uid="{CD409ABF-5E7A-434E-B2B4-EBE2E63A1045}"/>
    <cellStyle name="měny 2 2 4 5 2" xfId="349" xr:uid="{7EF7274A-51D1-4318-BE22-2645FBA52199}"/>
    <cellStyle name="měny 2 2 4 5 2 2" xfId="732" xr:uid="{9CB39F70-E699-407B-BEE4-9EADC3FD01C0}"/>
    <cellStyle name="měny 2 2 4 5 2 2 2" xfId="1498" xr:uid="{7B5883FE-0963-409F-98BD-5E1CBCD82171}"/>
    <cellStyle name="měny 2 2 4 5 2 2 2 2" xfId="3271" xr:uid="{790AE919-56E6-4F46-8600-E8529B3428B4}"/>
    <cellStyle name="měny 2 2 4 5 2 2 3" xfId="2505" xr:uid="{BB4A8896-70A3-4287-861E-BB63CC903127}"/>
    <cellStyle name="měny 2 2 4 5 2 3" xfId="1115" xr:uid="{F4B5F299-2F71-4FA0-8B42-8DA335ECBDDE}"/>
    <cellStyle name="měny 2 2 4 5 2 3 2" xfId="2888" xr:uid="{9B3E7B81-C634-4E36-A714-D51525FC115C}"/>
    <cellStyle name="měny 2 2 4 5 2 4" xfId="2122" xr:uid="{7E05E6F3-390B-40B2-8314-441B4D6402A8}"/>
    <cellStyle name="měny 2 2 4 5 3" xfId="568" xr:uid="{71833725-32E3-4815-A9CB-EDE503E00DE5}"/>
    <cellStyle name="měny 2 2 4 5 3 2" xfId="1334" xr:uid="{9727D42E-C49E-4792-890C-D4CF8741F934}"/>
    <cellStyle name="měny 2 2 4 5 3 2 2" xfId="3107" xr:uid="{7B541B85-FD1D-425B-88F2-E30404659372}"/>
    <cellStyle name="měny 2 2 4 5 3 3" xfId="2341" xr:uid="{5051EC08-C5B8-415E-B6B3-AE41D24B074A}"/>
    <cellStyle name="měny 2 2 4 5 4" xfId="951" xr:uid="{6AA47570-DE78-4417-B452-789F2CBC7ABE}"/>
    <cellStyle name="měny 2 2 4 5 4 2" xfId="2724" xr:uid="{E627BFDC-4BE3-4A46-92F5-0D59CD865DDF}"/>
    <cellStyle name="měny 2 2 4 5 5" xfId="1958" xr:uid="{F5F8E0D3-EC5F-4ABF-8830-7EF767616FC1}"/>
    <cellStyle name="měny 2 2 4 6" xfId="294" xr:uid="{A8E829C1-A793-4610-B031-9D381C84359C}"/>
    <cellStyle name="měny 2 2 4 6 2" xfId="677" xr:uid="{E8D74FB6-4A37-4D5F-947D-93571AB49E0F}"/>
    <cellStyle name="měny 2 2 4 6 2 2" xfId="1443" xr:uid="{0140A0D8-7D52-426C-BB3E-604006D000DA}"/>
    <cellStyle name="měny 2 2 4 6 2 2 2" xfId="3216" xr:uid="{7978B604-8597-4FAC-9105-1DBF565BE254}"/>
    <cellStyle name="měny 2 2 4 6 2 3" xfId="2450" xr:uid="{A78E27FC-0267-45D8-8A70-0844E178634C}"/>
    <cellStyle name="měny 2 2 4 6 3" xfId="1060" xr:uid="{E926C845-449C-495E-B530-6837B546803F}"/>
    <cellStyle name="měny 2 2 4 6 3 2" xfId="2833" xr:uid="{7874FA7E-C8A6-422E-815A-E00A2412B5C9}"/>
    <cellStyle name="měny 2 2 4 6 4" xfId="2067" xr:uid="{F9D536AD-85F2-4D77-B2D5-F8510564B4D3}"/>
    <cellStyle name="měny 2 2 4 7" xfId="458" xr:uid="{3F57F655-2D4C-4375-8D0F-62C7C9FE3816}"/>
    <cellStyle name="měny 2 2 4 7 2" xfId="841" xr:uid="{E2AD75F0-75D8-4F62-A65E-F56D0094E637}"/>
    <cellStyle name="měny 2 2 4 7 2 2" xfId="1607" xr:uid="{FF340AE6-7630-4B75-B5C0-9991B7DFC211}"/>
    <cellStyle name="měny 2 2 4 7 2 2 2" xfId="3380" xr:uid="{0E4FE14F-F31A-4329-B704-4A279715A91B}"/>
    <cellStyle name="měny 2 2 4 7 2 3" xfId="2614" xr:uid="{E9EC38B6-B015-4579-A89D-EC48F121D626}"/>
    <cellStyle name="měny 2 2 4 7 3" xfId="1224" xr:uid="{D0CC3E02-5B69-446D-967F-AD009652F24E}"/>
    <cellStyle name="měny 2 2 4 7 3 2" xfId="2997" xr:uid="{192628E5-25AC-465C-A579-9A4743266263}"/>
    <cellStyle name="měny 2 2 4 7 4" xfId="2231" xr:uid="{7E8F964C-C2AE-4F29-8B5A-47C95F377DF5}"/>
    <cellStyle name="měny 2 2 4 8" xfId="513" xr:uid="{EB265B26-3170-4D94-8BE7-CADCB106B2A6}"/>
    <cellStyle name="měny 2 2 4 8 2" xfId="1279" xr:uid="{07D01D8C-EEAC-4EF0-8E0C-4D06F50E4232}"/>
    <cellStyle name="měny 2 2 4 8 2 2" xfId="3052" xr:uid="{8FFCF4CF-1E7A-4AC7-8842-BAA6224C77C1}"/>
    <cellStyle name="měny 2 2 4 8 3" xfId="2286" xr:uid="{FDACB3CB-1EEB-48FE-BA36-C0A414E2BFD3}"/>
    <cellStyle name="měny 2 2 4 9" xfId="130" xr:uid="{C1E95224-5329-4045-A4C7-08FFAF3B2341}"/>
    <cellStyle name="měny 2 2 4 9 2" xfId="1903" xr:uid="{C969B220-662B-434E-A472-947FA17524E5}"/>
    <cellStyle name="měny 2 2 5" xfId="27" xr:uid="{00000000-0005-0000-0000-000012000000}"/>
    <cellStyle name="měny 2 2 5 10" xfId="1803" xr:uid="{6B556BA3-D8E9-4C9F-AB34-E7474E6679B4}"/>
    <cellStyle name="měny 2 2 5 2" xfId="84" xr:uid="{15828EAB-FB9C-45F7-A18A-AFFDB70BEF36}"/>
    <cellStyle name="měny 2 2 5 2 2" xfId="412" xr:uid="{B57DC3BF-CBDC-4474-A250-C0E8D4358257}"/>
    <cellStyle name="měny 2 2 5 2 2 2" xfId="795" xr:uid="{DE5451A5-EE92-41F0-8E74-9A7F056DC658}"/>
    <cellStyle name="měny 2 2 5 2 2 2 2" xfId="1561" xr:uid="{7253D57A-FE0C-4BD2-B390-9476A4F7FBF9}"/>
    <cellStyle name="měny 2 2 5 2 2 2 2 2" xfId="3334" xr:uid="{4B1704FB-ABB0-4E00-86AA-742F25260E27}"/>
    <cellStyle name="měny 2 2 5 2 2 2 3" xfId="2568" xr:uid="{5AAA7991-0796-4F3E-BEC8-327663E85060}"/>
    <cellStyle name="měny 2 2 5 2 2 3" xfId="1178" xr:uid="{18D87529-CDD1-44E8-AB84-3553816FD10F}"/>
    <cellStyle name="měny 2 2 5 2 2 3 2" xfId="2951" xr:uid="{C40D05CD-E1E8-410A-8315-78C45419FB75}"/>
    <cellStyle name="měny 2 2 5 2 2 4" xfId="2185" xr:uid="{4E4D9A28-507C-4686-9C7B-7AE0ED7EB40C}"/>
    <cellStyle name="měny 2 2 5 2 3" xfId="631" xr:uid="{6E2A5518-F5A2-49AE-AFC0-69881FDE556F}"/>
    <cellStyle name="měny 2 2 5 2 3 2" xfId="1397" xr:uid="{76B4A3F1-44BC-4AE9-B651-51D0220559FA}"/>
    <cellStyle name="měny 2 2 5 2 3 2 2" xfId="3170" xr:uid="{36D0B9B6-CDC9-408A-9147-DAF62A68A78E}"/>
    <cellStyle name="měny 2 2 5 2 3 3" xfId="2404" xr:uid="{021F6B04-2438-4498-8A29-C4420EE35EC4}"/>
    <cellStyle name="měny 2 2 5 2 4" xfId="248" xr:uid="{D8B8FDD7-2CBA-4609-842D-6F12439159E1}"/>
    <cellStyle name="měny 2 2 5 2 4 2" xfId="2021" xr:uid="{FEC62386-D300-431E-BDA8-E243B1ECA99C}"/>
    <cellStyle name="měny 2 2 5 2 5" xfId="1014" xr:uid="{C0E66C82-8B84-485D-B45C-7A1E9C9D900D}"/>
    <cellStyle name="měny 2 2 5 2 5 2" xfId="2787" xr:uid="{542FD544-780B-493F-8913-793CC4DE7D97}"/>
    <cellStyle name="měny 2 2 5 2 6" xfId="1725" xr:uid="{A0CEC0E4-FE27-4A41-AEE0-305FC51BBBE6}"/>
    <cellStyle name="měny 2 2 5 2 6 2" xfId="3498" xr:uid="{27DF3A24-AEDD-474D-935F-CCF47DB55A34}"/>
    <cellStyle name="měny 2 2 5 2 7" xfId="1857" xr:uid="{A3FAB138-7B89-4B94-9966-647E8FD46F1E}"/>
    <cellStyle name="měny 2 2 5 3" xfId="194" xr:uid="{17884954-4E8F-442A-9487-15F13D32E520}"/>
    <cellStyle name="měny 2 2 5 3 2" xfId="358" xr:uid="{6AAE805B-1697-4C53-9B9E-134630E1DC90}"/>
    <cellStyle name="měny 2 2 5 3 2 2" xfId="741" xr:uid="{E4699879-924A-48DD-B9E4-BA746F5E5C78}"/>
    <cellStyle name="měny 2 2 5 3 2 2 2" xfId="1507" xr:uid="{A4CBC287-9830-4DCD-9CD5-A62FC203A15F}"/>
    <cellStyle name="měny 2 2 5 3 2 2 2 2" xfId="3280" xr:uid="{08FB2008-855C-4431-B083-68975644E970}"/>
    <cellStyle name="měny 2 2 5 3 2 2 3" xfId="2514" xr:uid="{C033D426-6F52-4E4E-8E55-14FB571AD026}"/>
    <cellStyle name="měny 2 2 5 3 2 3" xfId="1124" xr:uid="{DD4F607F-BA90-4A5C-A411-A679FC1BB3FD}"/>
    <cellStyle name="měny 2 2 5 3 2 3 2" xfId="2897" xr:uid="{6978750E-B746-444E-B6AC-78753B325CF0}"/>
    <cellStyle name="měny 2 2 5 3 2 4" xfId="2131" xr:uid="{0FB5666C-B82A-4903-A306-F32A89B9ADBD}"/>
    <cellStyle name="měny 2 2 5 3 3" xfId="577" xr:uid="{1ADD6274-E818-45BF-B8F2-81939CFDA9C9}"/>
    <cellStyle name="měny 2 2 5 3 3 2" xfId="1343" xr:uid="{250BD24C-6290-4960-B457-009E34FC66B0}"/>
    <cellStyle name="měny 2 2 5 3 3 2 2" xfId="3116" xr:uid="{1A4432BB-0672-4EDE-9E70-6700A3704CCD}"/>
    <cellStyle name="měny 2 2 5 3 3 3" xfId="2350" xr:uid="{2993E001-8706-4CE1-B636-F98E3F67ADED}"/>
    <cellStyle name="měny 2 2 5 3 4" xfId="960" xr:uid="{199DAE77-6A19-4C58-9EDE-2F14ED7B5FB1}"/>
    <cellStyle name="měny 2 2 5 3 4 2" xfId="2733" xr:uid="{2AECC8F3-D714-4BAE-B2FE-23A22D9DE7A6}"/>
    <cellStyle name="měny 2 2 5 3 5" xfId="1967" xr:uid="{3C5F66E3-EC10-4C6A-8850-4F11876B7944}"/>
    <cellStyle name="měny 2 2 5 4" xfId="303" xr:uid="{1860D82B-B7F3-4F99-A2D6-10B910C1E112}"/>
    <cellStyle name="měny 2 2 5 4 2" xfId="686" xr:uid="{6C240B92-8ECF-4D1E-BF6A-5A7390117BBD}"/>
    <cellStyle name="měny 2 2 5 4 2 2" xfId="1452" xr:uid="{3AD07913-3D85-476B-8C55-A890A2DB2081}"/>
    <cellStyle name="měny 2 2 5 4 2 2 2" xfId="3225" xr:uid="{05014FD1-D6ED-4865-8E86-1A4335825BA7}"/>
    <cellStyle name="měny 2 2 5 4 2 3" xfId="2459" xr:uid="{41D8FAEE-2E12-4FD3-B401-0CDF11F7C06A}"/>
    <cellStyle name="měny 2 2 5 4 3" xfId="1069" xr:uid="{CD5FB8A9-F4CB-4929-8F27-5238D869921B}"/>
    <cellStyle name="měny 2 2 5 4 3 2" xfId="2842" xr:uid="{08FA8B05-616F-4C58-B05F-3A39382D12DF}"/>
    <cellStyle name="měny 2 2 5 4 4" xfId="2076" xr:uid="{A5E12191-D6EA-4DE9-AA46-C6C056F3403C}"/>
    <cellStyle name="měny 2 2 5 5" xfId="467" xr:uid="{1650788F-C1F0-42A7-8D83-99901C2E5227}"/>
    <cellStyle name="měny 2 2 5 5 2" xfId="850" xr:uid="{C0C76415-3038-481F-9F7B-D8BE6ED4C60A}"/>
    <cellStyle name="měny 2 2 5 5 2 2" xfId="1616" xr:uid="{EE3D7737-EA13-454A-9158-C3D77411857D}"/>
    <cellStyle name="měny 2 2 5 5 2 2 2" xfId="3389" xr:uid="{4A504C95-F834-4600-A17C-A9272126AA1F}"/>
    <cellStyle name="měny 2 2 5 5 2 3" xfId="2623" xr:uid="{4B22838B-9C77-4456-A501-8E92874B81B1}"/>
    <cellStyle name="měny 2 2 5 5 3" xfId="1233" xr:uid="{E46BB84C-3844-4098-82DB-F7D8831B9119}"/>
    <cellStyle name="měny 2 2 5 5 3 2" xfId="3006" xr:uid="{3755D9A7-8903-4058-B6A4-C0645C90C142}"/>
    <cellStyle name="měny 2 2 5 5 4" xfId="2240" xr:uid="{F673283C-BE66-4206-9BA1-20C70A98932E}"/>
    <cellStyle name="měny 2 2 5 6" xfId="522" xr:uid="{CE72C912-88BC-47C7-8F37-CC35F77FA631}"/>
    <cellStyle name="měny 2 2 5 6 2" xfId="1288" xr:uid="{BB661738-C346-4AD7-AF71-74AF499BA548}"/>
    <cellStyle name="měny 2 2 5 6 2 2" xfId="3061" xr:uid="{D1023EE1-2506-4925-ACD5-9A0397C85915}"/>
    <cellStyle name="měny 2 2 5 6 3" xfId="2295" xr:uid="{CFB657F5-5CDF-4C47-979D-CCA3B4B3E51F}"/>
    <cellStyle name="měny 2 2 5 7" xfId="139" xr:uid="{FF7487F7-94DC-4617-A887-5CDA00BD03CC}"/>
    <cellStyle name="měny 2 2 5 7 2" xfId="1912" xr:uid="{D6B4E1E8-26B7-4403-88B6-68E2F9C1C785}"/>
    <cellStyle name="měny 2 2 5 8" xfId="905" xr:uid="{0F564C9C-2D80-4156-8E27-77C0F663508C}"/>
    <cellStyle name="měny 2 2 5 8 2" xfId="2678" xr:uid="{80B9A9CD-12D9-431A-B560-77F631F5EFD1}"/>
    <cellStyle name="měny 2 2 5 9" xfId="1671" xr:uid="{13747959-5524-4178-8830-DF42F51814F1}"/>
    <cellStyle name="měny 2 2 5 9 2" xfId="3444" xr:uid="{C6CC9E13-2E50-421D-96B0-20ED5A35FD9B}"/>
    <cellStyle name="měny 2 2 6" xfId="45" xr:uid="{00000000-0005-0000-0000-000013000000}"/>
    <cellStyle name="měny 2 2 6 10" xfId="1821" xr:uid="{FE15DB46-23E7-4330-AAC8-FB4026EF58AD}"/>
    <cellStyle name="měny 2 2 6 2" xfId="102" xr:uid="{E7D70F48-EA94-4E02-8457-170ED4F8E983}"/>
    <cellStyle name="měny 2 2 6 2 2" xfId="430" xr:uid="{FE7C9A34-A575-40E9-9B5B-31495364F219}"/>
    <cellStyle name="měny 2 2 6 2 2 2" xfId="813" xr:uid="{1A99A876-639F-4B15-BC86-01769D4BA652}"/>
    <cellStyle name="měny 2 2 6 2 2 2 2" xfId="1579" xr:uid="{18B5A516-52BA-4D04-9330-DBDE3456C498}"/>
    <cellStyle name="měny 2 2 6 2 2 2 2 2" xfId="3352" xr:uid="{E50262E5-BF72-4282-96E8-4A939C492CFB}"/>
    <cellStyle name="měny 2 2 6 2 2 2 3" xfId="2586" xr:uid="{A3C6C4B5-05F7-44D3-A6AF-26C86599664E}"/>
    <cellStyle name="měny 2 2 6 2 2 3" xfId="1196" xr:uid="{0885860C-EB2C-42EB-B2C1-8347AB8213EF}"/>
    <cellStyle name="měny 2 2 6 2 2 3 2" xfId="2969" xr:uid="{21E9629D-1C49-4DF2-981F-2A738E8EE8D5}"/>
    <cellStyle name="měny 2 2 6 2 2 4" xfId="2203" xr:uid="{74FF93D2-BDFE-49E2-8AD3-D2B82FE7C772}"/>
    <cellStyle name="měny 2 2 6 2 3" xfId="649" xr:uid="{34F78725-E090-4CC1-9F09-382014FF4449}"/>
    <cellStyle name="měny 2 2 6 2 3 2" xfId="1415" xr:uid="{9F1D89FF-8AD7-4988-A442-ADD0FED5DAEB}"/>
    <cellStyle name="měny 2 2 6 2 3 2 2" xfId="3188" xr:uid="{4CA8EB0B-C2D7-4860-B757-686CF2BB8B56}"/>
    <cellStyle name="měny 2 2 6 2 3 3" xfId="2422" xr:uid="{CAE9AFC0-32AA-46C5-A874-A9B484136968}"/>
    <cellStyle name="měny 2 2 6 2 4" xfId="266" xr:uid="{2E88209C-B1A3-4A8A-8045-9155827081EC}"/>
    <cellStyle name="měny 2 2 6 2 4 2" xfId="2039" xr:uid="{87A46CD3-9F47-481B-99F6-BE8423F4F806}"/>
    <cellStyle name="měny 2 2 6 2 5" xfId="1032" xr:uid="{BED7F0E5-AD92-4601-86CB-144E92808C96}"/>
    <cellStyle name="měny 2 2 6 2 5 2" xfId="2805" xr:uid="{6D595C38-AA83-4F9E-BA22-F8D88ABCAB08}"/>
    <cellStyle name="měny 2 2 6 2 6" xfId="1743" xr:uid="{8C9E7E9B-12BA-468F-98F7-1D08F2E2D517}"/>
    <cellStyle name="měny 2 2 6 2 6 2" xfId="3516" xr:uid="{E349B1C2-4114-42D5-9A9B-078B83DEEA61}"/>
    <cellStyle name="měny 2 2 6 2 7" xfId="1875" xr:uid="{70BCFDCB-02AA-46B2-910A-30103DC5918B}"/>
    <cellStyle name="měny 2 2 6 3" xfId="212" xr:uid="{901A10F7-4BF5-4601-81C3-C30ABF2DDF00}"/>
    <cellStyle name="měny 2 2 6 3 2" xfId="376" xr:uid="{E40C6D0E-EF16-40D2-8B7F-F57DB17AA8A2}"/>
    <cellStyle name="měny 2 2 6 3 2 2" xfId="759" xr:uid="{4DD86F7B-B2E9-4C82-9888-8C95911EA40E}"/>
    <cellStyle name="měny 2 2 6 3 2 2 2" xfId="1525" xr:uid="{8F2C076B-3A16-486B-8BAD-C316DB3D3896}"/>
    <cellStyle name="měny 2 2 6 3 2 2 2 2" xfId="3298" xr:uid="{C661DCDA-8A6D-444E-BB47-27027C2CD710}"/>
    <cellStyle name="měny 2 2 6 3 2 2 3" xfId="2532" xr:uid="{39097122-1F1A-4EE0-B16F-9B2B23F51527}"/>
    <cellStyle name="měny 2 2 6 3 2 3" xfId="1142" xr:uid="{58F59120-F251-4FCC-A277-AF3E4F472B3D}"/>
    <cellStyle name="měny 2 2 6 3 2 3 2" xfId="2915" xr:uid="{8D8F4D52-682B-495D-A46E-B2D15906520D}"/>
    <cellStyle name="měny 2 2 6 3 2 4" xfId="2149" xr:uid="{FA8FCC4A-2661-44B7-A23E-E0054655AEAD}"/>
    <cellStyle name="měny 2 2 6 3 3" xfId="595" xr:uid="{5B93C84E-25A5-483A-A307-BB99ADC6CBED}"/>
    <cellStyle name="měny 2 2 6 3 3 2" xfId="1361" xr:uid="{DE57A665-6E52-49AB-B1D8-FAD15703EE62}"/>
    <cellStyle name="měny 2 2 6 3 3 2 2" xfId="3134" xr:uid="{43874594-C9DC-4108-9315-108B4C886226}"/>
    <cellStyle name="měny 2 2 6 3 3 3" xfId="2368" xr:uid="{CC57E6C6-23CB-454B-B7B1-EAA80BDD502E}"/>
    <cellStyle name="měny 2 2 6 3 4" xfId="978" xr:uid="{6024C7EF-68B2-4F96-8EE3-EA718C513354}"/>
    <cellStyle name="měny 2 2 6 3 4 2" xfId="2751" xr:uid="{65CB6A09-0595-4693-8544-FE212A110862}"/>
    <cellStyle name="měny 2 2 6 3 5" xfId="1985" xr:uid="{FC062FC2-DE7C-42EA-B805-479C8DA5B95D}"/>
    <cellStyle name="měny 2 2 6 4" xfId="321" xr:uid="{5DD82279-BF9E-4C3F-A3A5-DEFADD451AE2}"/>
    <cellStyle name="měny 2 2 6 4 2" xfId="704" xr:uid="{75EDB001-3B0C-4030-8B85-1AAD76F8793D}"/>
    <cellStyle name="měny 2 2 6 4 2 2" xfId="1470" xr:uid="{4C74D504-E015-4CB9-9F30-C44CC689417B}"/>
    <cellStyle name="měny 2 2 6 4 2 2 2" xfId="3243" xr:uid="{4CF90593-A6B4-4609-9356-E7D9A74A4084}"/>
    <cellStyle name="měny 2 2 6 4 2 3" xfId="2477" xr:uid="{3F3893DB-BFF8-40F3-962B-D31674E037CE}"/>
    <cellStyle name="měny 2 2 6 4 3" xfId="1087" xr:uid="{1F43615C-41D0-41C9-B1AF-CAA097A2A787}"/>
    <cellStyle name="měny 2 2 6 4 3 2" xfId="2860" xr:uid="{702CB954-5C15-4753-9BEF-6F24C0A4B60F}"/>
    <cellStyle name="měny 2 2 6 4 4" xfId="2094" xr:uid="{0A1B015A-46EB-4244-B175-CB524BE7E6FD}"/>
    <cellStyle name="měny 2 2 6 5" xfId="485" xr:uid="{60D65872-05A0-4CAA-BC1F-D43E641138EB}"/>
    <cellStyle name="měny 2 2 6 5 2" xfId="868" xr:uid="{28BC261F-355B-4D12-A543-83CE3F6BACEF}"/>
    <cellStyle name="měny 2 2 6 5 2 2" xfId="1634" xr:uid="{01071715-399A-4D4B-8365-03D7F92DF742}"/>
    <cellStyle name="měny 2 2 6 5 2 2 2" xfId="3407" xr:uid="{62BE4000-86DA-4E4B-9AD4-15573D2748BD}"/>
    <cellStyle name="měny 2 2 6 5 2 3" xfId="2641" xr:uid="{41070B2E-D04C-414C-9E35-6B29BBFD593A}"/>
    <cellStyle name="měny 2 2 6 5 3" xfId="1251" xr:uid="{FA5D5DA3-88A2-40A3-BC2C-E0CC194775C2}"/>
    <cellStyle name="měny 2 2 6 5 3 2" xfId="3024" xr:uid="{5AF7F9CD-C9CB-4423-95CF-1A0D45524ECC}"/>
    <cellStyle name="měny 2 2 6 5 4" xfId="2258" xr:uid="{2E4C308D-FFB3-4944-917B-C7C943440F51}"/>
    <cellStyle name="měny 2 2 6 6" xfId="540" xr:uid="{DD6E87B2-3635-469A-9B06-703629139E74}"/>
    <cellStyle name="měny 2 2 6 6 2" xfId="1306" xr:uid="{E707C754-A80D-453A-9886-943CDFAE5907}"/>
    <cellStyle name="měny 2 2 6 6 2 2" xfId="3079" xr:uid="{26A15251-2686-4153-AB7F-3A0D3720DD05}"/>
    <cellStyle name="měny 2 2 6 6 3" xfId="2313" xr:uid="{D7119D5A-736F-4865-9871-55ED65B3F39A}"/>
    <cellStyle name="měny 2 2 6 7" xfId="157" xr:uid="{A6A74DF6-412E-4C30-829C-C3647FDF783C}"/>
    <cellStyle name="měny 2 2 6 7 2" xfId="1930" xr:uid="{856ED521-1BF0-4DDA-A3EF-CFC030E43C06}"/>
    <cellStyle name="měny 2 2 6 8" xfId="923" xr:uid="{7072864A-35AA-497F-995D-6DC3DF935ED0}"/>
    <cellStyle name="měny 2 2 6 8 2" xfId="2696" xr:uid="{0694425A-8A8B-462C-8D14-96D6C9164391}"/>
    <cellStyle name="měny 2 2 6 9" xfId="1689" xr:uid="{E1434CC1-E8DD-41F9-8064-222FC9AEB080}"/>
    <cellStyle name="měny 2 2 6 9 2" xfId="3462" xr:uid="{19768368-2040-48FC-89ED-48AA8893C805}"/>
    <cellStyle name="měny 2 2 7" xfId="66" xr:uid="{1D797BD7-1B4D-4AD4-9115-E64E30E45A11}"/>
    <cellStyle name="měny 2 2 7 2" xfId="394" xr:uid="{E09D42D6-9B5F-4BF7-98A8-25DCA8FE8CAE}"/>
    <cellStyle name="měny 2 2 7 2 2" xfId="777" xr:uid="{EE62342C-7F10-42CD-A2EA-9C06F5239681}"/>
    <cellStyle name="měny 2 2 7 2 2 2" xfId="1543" xr:uid="{B5503D95-CA6A-4DCB-B4A4-07C0C8895163}"/>
    <cellStyle name="měny 2 2 7 2 2 2 2" xfId="3316" xr:uid="{74979D1E-6BDA-4B57-9049-9F2A2608926A}"/>
    <cellStyle name="měny 2 2 7 2 2 3" xfId="2550" xr:uid="{7EB012C3-DBFB-460E-9A2E-8A9D0033DE62}"/>
    <cellStyle name="měny 2 2 7 2 3" xfId="1160" xr:uid="{B71C052C-B3A8-4E11-93C4-8E8C36C814AF}"/>
    <cellStyle name="měny 2 2 7 2 3 2" xfId="2933" xr:uid="{F86A3AD4-FC18-4BDE-B4F2-07EE9D13F566}"/>
    <cellStyle name="měny 2 2 7 2 4" xfId="2167" xr:uid="{4B777304-69AA-4C63-9C32-3EE7DB38EB8A}"/>
    <cellStyle name="měny 2 2 7 3" xfId="613" xr:uid="{37550136-D60E-42BB-AFE6-718F842D7351}"/>
    <cellStyle name="měny 2 2 7 3 2" xfId="1379" xr:uid="{7D584E90-CB92-49D0-9AE2-6D3247F0502B}"/>
    <cellStyle name="měny 2 2 7 3 2 2" xfId="3152" xr:uid="{7E999D0F-F452-4188-8873-9F5930DAA94D}"/>
    <cellStyle name="měny 2 2 7 3 3" xfId="2386" xr:uid="{97EF8F30-FE7E-44B9-8C5E-9968B9804DEF}"/>
    <cellStyle name="měny 2 2 7 4" xfId="230" xr:uid="{38989EA8-6649-4BFF-AC59-1DD990BCD30E}"/>
    <cellStyle name="měny 2 2 7 4 2" xfId="2003" xr:uid="{BEB7F3ED-F912-47A5-8013-42FBF0DB205D}"/>
    <cellStyle name="měny 2 2 7 5" xfId="996" xr:uid="{87F03942-160D-481F-9EBC-724CB1DD9B20}"/>
    <cellStyle name="měny 2 2 7 5 2" xfId="2769" xr:uid="{8B019D90-1075-403E-AEED-F6B8BEE3EABA}"/>
    <cellStyle name="měny 2 2 7 6" xfId="1707" xr:uid="{6948A160-0F5A-4CC4-A5AF-B4992A6C4C4F}"/>
    <cellStyle name="měny 2 2 7 6 2" xfId="3480" xr:uid="{74C3981A-4B64-4BEE-87A0-6642F9F3A885}"/>
    <cellStyle name="měny 2 2 7 7" xfId="1839" xr:uid="{8C77045F-6AA8-4E85-92C4-7CFF855AE341}"/>
    <cellStyle name="měny 2 2 8" xfId="176" xr:uid="{82EC3F4D-2028-493D-813D-37069D3FDE36}"/>
    <cellStyle name="měny 2 2 8 2" xfId="340" xr:uid="{480EED36-DE94-4D84-8979-6940343C0AFF}"/>
    <cellStyle name="měny 2 2 8 2 2" xfId="723" xr:uid="{04132A8D-C1E5-49CA-8261-94BF19226A59}"/>
    <cellStyle name="měny 2 2 8 2 2 2" xfId="1489" xr:uid="{B326E1C5-80CD-46CA-B045-4D826D7A0A62}"/>
    <cellStyle name="měny 2 2 8 2 2 2 2" xfId="3262" xr:uid="{F115EF5A-83B7-4BE8-A784-99599B4911A9}"/>
    <cellStyle name="měny 2 2 8 2 2 3" xfId="2496" xr:uid="{08F1D924-1E33-4CE1-9D1D-85919831F76D}"/>
    <cellStyle name="měny 2 2 8 2 3" xfId="1106" xr:uid="{85F6828A-0C6E-47AF-8255-601807936030}"/>
    <cellStyle name="měny 2 2 8 2 3 2" xfId="2879" xr:uid="{34B97BC3-8DBF-46EE-9757-4BA17E543E69}"/>
    <cellStyle name="měny 2 2 8 2 4" xfId="2113" xr:uid="{04BEA1E1-B3C8-4FF7-9571-05232792CA97}"/>
    <cellStyle name="měny 2 2 8 3" xfId="559" xr:uid="{4392611B-0778-4B27-BBEA-330C4D6C8194}"/>
    <cellStyle name="měny 2 2 8 3 2" xfId="1325" xr:uid="{99B68F3D-D2F6-4B2E-84D4-886ED774B57D}"/>
    <cellStyle name="měny 2 2 8 3 2 2" xfId="3098" xr:uid="{0107AD5E-F226-4675-9B73-5D6B8ABB27D3}"/>
    <cellStyle name="měny 2 2 8 3 3" xfId="2332" xr:uid="{4B939868-668E-42B8-A4CE-26647D466754}"/>
    <cellStyle name="měny 2 2 8 4" xfId="942" xr:uid="{FD817B83-C5C6-4425-B24B-FED3DF6CEFFD}"/>
    <cellStyle name="měny 2 2 8 4 2" xfId="2715" xr:uid="{894FEA9C-79A6-4177-9959-DA645AC0AB20}"/>
    <cellStyle name="měny 2 2 8 5" xfId="1949" xr:uid="{F8F49893-387B-404E-A487-CE1B4B9462F5}"/>
    <cellStyle name="měny 2 2 9" xfId="285" xr:uid="{9B61A792-6BA6-4FF3-BC5F-AED2D1721AC3}"/>
    <cellStyle name="měny 2 2 9 2" xfId="668" xr:uid="{A7F632CC-D92B-4B4E-9894-3005BCF627AA}"/>
    <cellStyle name="měny 2 2 9 2 2" xfId="1434" xr:uid="{23D3F788-A37C-44F7-9456-526275B35EE1}"/>
    <cellStyle name="měny 2 2 9 2 2 2" xfId="3207" xr:uid="{938BBCAD-DE78-4545-AA30-CFA98400DE34}"/>
    <cellStyle name="měny 2 2 9 2 3" xfId="2441" xr:uid="{DAF3FFED-FB76-41D7-9932-2152AEC68472}"/>
    <cellStyle name="měny 2 2 9 3" xfId="1051" xr:uid="{267B5E04-D26D-4AA1-90E3-1E2F12A7F12C}"/>
    <cellStyle name="měny 2 2 9 3 2" xfId="2824" xr:uid="{42CBF734-43E8-4DDD-AD87-0E4D2567C086}"/>
    <cellStyle name="měny 2 2 9 4" xfId="2058" xr:uid="{4746716C-51F1-4E3D-8D5E-88A85151274A}"/>
    <cellStyle name="měny 2 3" xfId="10" xr:uid="{00000000-0005-0000-0000-000014000000}"/>
    <cellStyle name="měny 2 3 10" xfId="450" xr:uid="{0717D6FC-FE51-4594-8FCD-E78125587922}"/>
    <cellStyle name="měny 2 3 10 2" xfId="833" xr:uid="{6C949FEF-C2F5-4BF6-BE55-842B361C7E0F}"/>
    <cellStyle name="měny 2 3 10 2 2" xfId="1599" xr:uid="{DA341E9B-438B-4AF2-8B02-E9646796B407}"/>
    <cellStyle name="měny 2 3 10 2 2 2" xfId="3372" xr:uid="{BE48AAB8-DCE7-4B59-AF52-2CD2E78BBDA1}"/>
    <cellStyle name="měny 2 3 10 2 3" xfId="2606" xr:uid="{95F22C6C-9465-466B-BCD7-7A211224C230}"/>
    <cellStyle name="měny 2 3 10 3" xfId="1216" xr:uid="{7E44858B-2194-4D80-A046-4EECC6C986EE}"/>
    <cellStyle name="měny 2 3 10 3 2" xfId="2989" xr:uid="{1E91BF68-A74C-4C49-95AA-967D65728FDD}"/>
    <cellStyle name="měny 2 3 10 4" xfId="2223" xr:uid="{F1D9DFA0-AC6F-4825-9088-22411B7CF1DD}"/>
    <cellStyle name="měny 2 3 11" xfId="505" xr:uid="{FE9ACFDF-9C07-4C45-B3B5-1E71504100C5}"/>
    <cellStyle name="měny 2 3 11 2" xfId="1271" xr:uid="{DD3434DB-C00B-4BF6-904E-97D780A82812}"/>
    <cellStyle name="měny 2 3 11 2 2" xfId="3044" xr:uid="{2BEE53F5-FAC6-456F-9F90-26DA9CB08406}"/>
    <cellStyle name="měny 2 3 11 3" xfId="2278" xr:uid="{D7A4D572-E395-469B-9B05-6CF18FB501BA}"/>
    <cellStyle name="měny 2 3 12" xfId="122" xr:uid="{87A2C5BA-4627-4983-99DA-FC4C3E9907B9}"/>
    <cellStyle name="měny 2 3 12 2" xfId="1895" xr:uid="{01DCF01F-3159-4F3A-8C42-0726078B19FF}"/>
    <cellStyle name="měny 2 3 13" xfId="888" xr:uid="{3D9E2446-4222-4E99-8149-81C736752DCE}"/>
    <cellStyle name="měny 2 3 13 2" xfId="2661" xr:uid="{EBD1C249-CF24-43CA-B5BC-A8C14321FC33}"/>
    <cellStyle name="měny 2 3 14" xfId="1654" xr:uid="{A8030E88-FE82-4C93-9A7F-90AA226A2E04}"/>
    <cellStyle name="měny 2 3 14 2" xfId="3427" xr:uid="{9F8030B0-7493-45BE-84C5-F0A1B814DD94}"/>
    <cellStyle name="měny 2 3 15" xfId="1786" xr:uid="{B8218C64-EEFE-49FE-BDD3-4EDF195AFF22}"/>
    <cellStyle name="měny 2 3 2" xfId="13" xr:uid="{00000000-0005-0000-0000-000015000000}"/>
    <cellStyle name="měny 2 3 2 10" xfId="125" xr:uid="{57352504-3591-4108-9F75-072D7D272D3E}"/>
    <cellStyle name="měny 2 3 2 10 2" xfId="1898" xr:uid="{6E927FD1-EA44-44C0-B497-A4560DFF1903}"/>
    <cellStyle name="měny 2 3 2 11" xfId="891" xr:uid="{25438A4B-8B53-4359-BD46-B2800BE36021}"/>
    <cellStyle name="měny 2 3 2 11 2" xfId="2664" xr:uid="{CF1E92DD-C40C-423A-A710-296AEAC04E3F}"/>
    <cellStyle name="měny 2 3 2 12" xfId="1657" xr:uid="{EA688C15-CFAE-416A-864B-1B663BEEDE2D}"/>
    <cellStyle name="měny 2 3 2 12 2" xfId="3430" xr:uid="{91F5D7B8-63CD-44F0-A344-034453D842D5}"/>
    <cellStyle name="měny 2 3 2 13" xfId="1789" xr:uid="{8BF0392E-96F9-4C56-9D4C-737A8E91FE54}"/>
    <cellStyle name="měny 2 3 2 2" xfId="22" xr:uid="{00000000-0005-0000-0000-000016000000}"/>
    <cellStyle name="měny 2 3 2 2 10" xfId="900" xr:uid="{8EFF5186-99E5-4A75-A78D-7D324AF91B26}"/>
    <cellStyle name="měny 2 3 2 2 10 2" xfId="2673" xr:uid="{1100EB4B-4917-4B2C-9ADA-5EDE1AF6B6D9}"/>
    <cellStyle name="měny 2 3 2 2 11" xfId="1666" xr:uid="{5AA81F4D-3A82-47CE-B9A2-AD0CB80A4E16}"/>
    <cellStyle name="měny 2 3 2 2 11 2" xfId="3439" xr:uid="{3EFB1DC2-4DA1-4A41-AF3E-2B13FB25DD86}"/>
    <cellStyle name="měny 2 3 2 2 12" xfId="1798" xr:uid="{0B3BBB7B-A778-4A8C-83B0-0A1CF57F5667}"/>
    <cellStyle name="měny 2 3 2 2 2" xfId="40" xr:uid="{00000000-0005-0000-0000-000017000000}"/>
    <cellStyle name="měny 2 3 2 2 2 10" xfId="1816" xr:uid="{55B9B5F3-04CD-4110-9C20-7ABBC45800AA}"/>
    <cellStyle name="měny 2 3 2 2 2 2" xfId="97" xr:uid="{D2EBE1C0-4CFF-4DD5-AE65-57284A338147}"/>
    <cellStyle name="měny 2 3 2 2 2 2 2" xfId="425" xr:uid="{2A2ABD77-0A1F-4A3D-BD30-C5AAB7690384}"/>
    <cellStyle name="měny 2 3 2 2 2 2 2 2" xfId="808" xr:uid="{A58D7C1B-0142-46EC-9704-A02DAEC6E293}"/>
    <cellStyle name="měny 2 3 2 2 2 2 2 2 2" xfId="1574" xr:uid="{D9DF725B-16E6-4A96-8DB0-676D0EB81EA2}"/>
    <cellStyle name="měny 2 3 2 2 2 2 2 2 2 2" xfId="3347" xr:uid="{CB03F962-11E8-40FC-B5FA-D8572DC38CB0}"/>
    <cellStyle name="měny 2 3 2 2 2 2 2 2 3" xfId="2581" xr:uid="{858DA865-E484-46C5-9268-81C09489EB53}"/>
    <cellStyle name="měny 2 3 2 2 2 2 2 3" xfId="1191" xr:uid="{4AAC139D-5C72-4658-98EC-5F0B5F08AE7A}"/>
    <cellStyle name="měny 2 3 2 2 2 2 2 3 2" xfId="2964" xr:uid="{47EC08D3-F880-46E2-8DCA-CAA932753525}"/>
    <cellStyle name="měny 2 3 2 2 2 2 2 4" xfId="2198" xr:uid="{5E826072-05BD-4BE3-8A36-F6112E0E33BF}"/>
    <cellStyle name="měny 2 3 2 2 2 2 3" xfId="644" xr:uid="{3C13CF2E-349C-42D6-BD3A-A24DAB1E8634}"/>
    <cellStyle name="měny 2 3 2 2 2 2 3 2" xfId="1410" xr:uid="{C95C0283-CDD7-4832-81BB-ED93ECF20C80}"/>
    <cellStyle name="měny 2 3 2 2 2 2 3 2 2" xfId="3183" xr:uid="{CA70647F-9DCF-40F1-ADAD-24D26A8C6940}"/>
    <cellStyle name="měny 2 3 2 2 2 2 3 3" xfId="2417" xr:uid="{324159E8-A6D7-4102-87CD-46623B063918}"/>
    <cellStyle name="měny 2 3 2 2 2 2 4" xfId="261" xr:uid="{9B06C409-1CB5-4D1C-A477-F9531F564B6A}"/>
    <cellStyle name="měny 2 3 2 2 2 2 4 2" xfId="2034" xr:uid="{93239619-DD2C-4559-BA4D-4286BD46D135}"/>
    <cellStyle name="měny 2 3 2 2 2 2 5" xfId="1027" xr:uid="{19977092-4F3E-4C84-8441-56236D731595}"/>
    <cellStyle name="měny 2 3 2 2 2 2 5 2" xfId="2800" xr:uid="{1617FDAD-14B0-4C15-9735-814D9299C025}"/>
    <cellStyle name="měny 2 3 2 2 2 2 6" xfId="1738" xr:uid="{2E56B4C2-FEEF-4B8E-B5EA-C645B880823A}"/>
    <cellStyle name="měny 2 3 2 2 2 2 6 2" xfId="3511" xr:uid="{509E9706-3465-4278-9B90-EADC80323CE8}"/>
    <cellStyle name="měny 2 3 2 2 2 2 7" xfId="1870" xr:uid="{2AF7C63E-E120-476A-BC1E-225AA0A8BE1C}"/>
    <cellStyle name="měny 2 3 2 2 2 3" xfId="207" xr:uid="{B81FA147-6F31-4528-8108-3EA442EA6BC5}"/>
    <cellStyle name="měny 2 3 2 2 2 3 2" xfId="371" xr:uid="{D7DB5AEF-F268-4EAE-8C5B-3C0C6AC19DCA}"/>
    <cellStyle name="měny 2 3 2 2 2 3 2 2" xfId="754" xr:uid="{6D661D98-0108-4A91-B4DE-1D81E9E66AF2}"/>
    <cellStyle name="měny 2 3 2 2 2 3 2 2 2" xfId="1520" xr:uid="{6A39FAF9-565E-4742-9343-2DC8412A66DC}"/>
    <cellStyle name="měny 2 3 2 2 2 3 2 2 2 2" xfId="3293" xr:uid="{468C85F8-AF04-4AB3-B4E3-10CA0DFE245B}"/>
    <cellStyle name="měny 2 3 2 2 2 3 2 2 3" xfId="2527" xr:uid="{98FAD136-2B34-4D22-9131-CBA2D929B18F}"/>
    <cellStyle name="měny 2 3 2 2 2 3 2 3" xfId="1137" xr:uid="{F19E041B-1D4E-4E22-B799-0EBFAEC91D14}"/>
    <cellStyle name="měny 2 3 2 2 2 3 2 3 2" xfId="2910" xr:uid="{78637AEA-BEC3-486A-9D68-7BE4718ECB89}"/>
    <cellStyle name="měny 2 3 2 2 2 3 2 4" xfId="2144" xr:uid="{6CA3CA71-45DA-47FB-94E6-5EA704419E24}"/>
    <cellStyle name="měny 2 3 2 2 2 3 3" xfId="590" xr:uid="{E6680FDB-589D-474B-AE47-AC92163DE662}"/>
    <cellStyle name="měny 2 3 2 2 2 3 3 2" xfId="1356" xr:uid="{A862DA51-714C-444D-BC5B-BC89C9EB9A29}"/>
    <cellStyle name="měny 2 3 2 2 2 3 3 2 2" xfId="3129" xr:uid="{ABCF5784-1F0F-4922-9622-5C26FA1A1566}"/>
    <cellStyle name="měny 2 3 2 2 2 3 3 3" xfId="2363" xr:uid="{956D2E68-4A78-4726-B190-1598A7637FC8}"/>
    <cellStyle name="měny 2 3 2 2 2 3 4" xfId="973" xr:uid="{0294681C-DB9E-4D2F-856B-B3AEDB29D98B}"/>
    <cellStyle name="měny 2 3 2 2 2 3 4 2" xfId="2746" xr:uid="{02B246D0-55A5-41B0-9B2D-135254C9E28B}"/>
    <cellStyle name="měny 2 3 2 2 2 3 5" xfId="1980" xr:uid="{E417C8AE-5C7F-4D73-9429-AC83A211FA96}"/>
    <cellStyle name="měny 2 3 2 2 2 4" xfId="316" xr:uid="{36A926BF-B5F3-4A28-8AA7-FCC172A12B6D}"/>
    <cellStyle name="měny 2 3 2 2 2 4 2" xfId="699" xr:uid="{5709F0F0-E183-429C-B273-5D1B3E87822A}"/>
    <cellStyle name="měny 2 3 2 2 2 4 2 2" xfId="1465" xr:uid="{18B3705B-4971-4055-8412-09482C9E02B5}"/>
    <cellStyle name="měny 2 3 2 2 2 4 2 2 2" xfId="3238" xr:uid="{09A99825-8108-43A3-A5E5-1DF4F978F5C5}"/>
    <cellStyle name="měny 2 3 2 2 2 4 2 3" xfId="2472" xr:uid="{23463B1E-C930-4394-8DCE-53C664B82925}"/>
    <cellStyle name="měny 2 3 2 2 2 4 3" xfId="1082" xr:uid="{96C6A199-FF39-4F41-8CC7-2DA49A482713}"/>
    <cellStyle name="měny 2 3 2 2 2 4 3 2" xfId="2855" xr:uid="{60D7B1AE-9EE4-4041-BBE3-98E317E3FC3E}"/>
    <cellStyle name="měny 2 3 2 2 2 4 4" xfId="2089" xr:uid="{7D87117F-D152-484F-AF81-EA8C3CCB0E0B}"/>
    <cellStyle name="měny 2 3 2 2 2 5" xfId="480" xr:uid="{0FD7A394-11BD-408B-B032-08037DD5E9FC}"/>
    <cellStyle name="měny 2 3 2 2 2 5 2" xfId="863" xr:uid="{9E426A06-3C0A-4C93-B18C-110DC4390D38}"/>
    <cellStyle name="měny 2 3 2 2 2 5 2 2" xfId="1629" xr:uid="{D569301D-D362-48D3-A868-9C3548BB9394}"/>
    <cellStyle name="měny 2 3 2 2 2 5 2 2 2" xfId="3402" xr:uid="{306FD145-A772-413A-ABED-BE35137E0D12}"/>
    <cellStyle name="měny 2 3 2 2 2 5 2 3" xfId="2636" xr:uid="{3DEED1B7-B938-4016-8AD0-924BCC5C4EE3}"/>
    <cellStyle name="měny 2 3 2 2 2 5 3" xfId="1246" xr:uid="{82D31E3B-1CCE-480A-A42B-66673736E9F2}"/>
    <cellStyle name="měny 2 3 2 2 2 5 3 2" xfId="3019" xr:uid="{C1F897F2-05E1-4735-9B66-66406C0C6BFC}"/>
    <cellStyle name="měny 2 3 2 2 2 5 4" xfId="2253" xr:uid="{BE953F4F-062F-4F74-94E6-26EECFD68A5D}"/>
    <cellStyle name="měny 2 3 2 2 2 6" xfId="535" xr:uid="{4D054BA8-1BB6-4DC1-B6C4-EBF3D602C1D2}"/>
    <cellStyle name="měny 2 3 2 2 2 6 2" xfId="1301" xr:uid="{24F30188-057F-4D82-9830-D2A1830007F5}"/>
    <cellStyle name="měny 2 3 2 2 2 6 2 2" xfId="3074" xr:uid="{68C7F22A-3276-4993-ACE4-80D5C7E01B77}"/>
    <cellStyle name="měny 2 3 2 2 2 6 3" xfId="2308" xr:uid="{9FC1B952-0AAA-42CC-8149-DCF9F1769AA1}"/>
    <cellStyle name="měny 2 3 2 2 2 7" xfId="152" xr:uid="{B39FE516-ADE1-4BDD-A8D1-F3DD9881CF19}"/>
    <cellStyle name="měny 2 3 2 2 2 7 2" xfId="1925" xr:uid="{06470937-0E90-442E-A2D0-35868C639C89}"/>
    <cellStyle name="měny 2 3 2 2 2 8" xfId="918" xr:uid="{CEC388CD-95AF-435F-8C07-754132052928}"/>
    <cellStyle name="měny 2 3 2 2 2 8 2" xfId="2691" xr:uid="{056E220F-52FF-4A2F-9E67-ECF9B6712345}"/>
    <cellStyle name="měny 2 3 2 2 2 9" xfId="1684" xr:uid="{E3248161-22DB-463E-A0E0-3CA76271C4E3}"/>
    <cellStyle name="měny 2 3 2 2 2 9 2" xfId="3457" xr:uid="{D3AE2F69-38D6-4427-8AAF-16C59EC0CCF0}"/>
    <cellStyle name="měny 2 3 2 2 3" xfId="58" xr:uid="{00000000-0005-0000-0000-000018000000}"/>
    <cellStyle name="měny 2 3 2 2 3 10" xfId="1834" xr:uid="{7B4F40F3-FB80-4A0E-8E2D-5D676378AB45}"/>
    <cellStyle name="měny 2 3 2 2 3 2" xfId="115" xr:uid="{9A8A443F-CD8B-4027-94FC-24D9046DB2B4}"/>
    <cellStyle name="měny 2 3 2 2 3 2 2" xfId="443" xr:uid="{563C3F0E-7969-4C0D-9826-A8509D7D34CA}"/>
    <cellStyle name="měny 2 3 2 2 3 2 2 2" xfId="826" xr:uid="{C89C933E-81E8-4A79-BFBB-3BFA258FBFF2}"/>
    <cellStyle name="měny 2 3 2 2 3 2 2 2 2" xfId="1592" xr:uid="{E5B1B3E7-DEAE-4FE3-8AFA-91273BFA3CDA}"/>
    <cellStyle name="měny 2 3 2 2 3 2 2 2 2 2" xfId="3365" xr:uid="{8AC1B2F8-22DE-462C-8465-CD0A5179BE04}"/>
    <cellStyle name="měny 2 3 2 2 3 2 2 2 3" xfId="2599" xr:uid="{E91F4CE6-C298-40E8-A071-4F54921CD960}"/>
    <cellStyle name="měny 2 3 2 2 3 2 2 3" xfId="1209" xr:uid="{4C4C9AF2-4B72-4B28-B40C-B97494BC1B19}"/>
    <cellStyle name="měny 2 3 2 2 3 2 2 3 2" xfId="2982" xr:uid="{D6512E5A-21CF-48D3-9B47-887B4F7EC7DE}"/>
    <cellStyle name="měny 2 3 2 2 3 2 2 4" xfId="2216" xr:uid="{AC0C730D-3302-454F-817C-43DF59973DBF}"/>
    <cellStyle name="měny 2 3 2 2 3 2 3" xfId="662" xr:uid="{5E679602-3D3F-45BC-8B3D-1F9CB30537C7}"/>
    <cellStyle name="měny 2 3 2 2 3 2 3 2" xfId="1428" xr:uid="{5AD6D247-0BA6-435C-8056-2B8CF3109EC2}"/>
    <cellStyle name="měny 2 3 2 2 3 2 3 2 2" xfId="3201" xr:uid="{76836DAE-C46F-4A40-9CD3-0ECBBFC6072E}"/>
    <cellStyle name="měny 2 3 2 2 3 2 3 3" xfId="2435" xr:uid="{525787E9-0115-45CE-BF46-314D5FEFFDBA}"/>
    <cellStyle name="měny 2 3 2 2 3 2 4" xfId="279" xr:uid="{9A2D58AA-D5A8-4A8A-86A8-E01220BF6B6E}"/>
    <cellStyle name="měny 2 3 2 2 3 2 4 2" xfId="2052" xr:uid="{E2D21CA5-E4F6-4DF4-A6CE-F31ADA8A2368}"/>
    <cellStyle name="měny 2 3 2 2 3 2 5" xfId="1045" xr:uid="{00E422E9-24AB-4E18-919B-8C5C3D54C840}"/>
    <cellStyle name="měny 2 3 2 2 3 2 5 2" xfId="2818" xr:uid="{9812D4EA-B141-4FD1-BA1C-D7810831F2E9}"/>
    <cellStyle name="měny 2 3 2 2 3 2 6" xfId="1756" xr:uid="{E9352299-49E8-4DD1-8251-A1B3E2F50AE4}"/>
    <cellStyle name="měny 2 3 2 2 3 2 6 2" xfId="3529" xr:uid="{5C4822E4-EBA6-401C-B959-46E51094DE18}"/>
    <cellStyle name="měny 2 3 2 2 3 2 7" xfId="1888" xr:uid="{157DA334-75D9-4896-A202-CDFE00E16678}"/>
    <cellStyle name="měny 2 3 2 2 3 3" xfId="225" xr:uid="{D15016C6-788A-409A-BA7C-939EA2C6AC0E}"/>
    <cellStyle name="měny 2 3 2 2 3 3 2" xfId="389" xr:uid="{FA79993F-CFE3-4EC7-9670-F7E0AC58AEF5}"/>
    <cellStyle name="měny 2 3 2 2 3 3 2 2" xfId="772" xr:uid="{00E1498E-C45E-40D2-B119-589B57540D6E}"/>
    <cellStyle name="měny 2 3 2 2 3 3 2 2 2" xfId="1538" xr:uid="{FFE9E3BC-37B3-4E59-B5C6-5E6E0C8EA65C}"/>
    <cellStyle name="měny 2 3 2 2 3 3 2 2 2 2" xfId="3311" xr:uid="{E3BF70C2-CFF9-41FF-80FF-5320D5F19382}"/>
    <cellStyle name="měny 2 3 2 2 3 3 2 2 3" xfId="2545" xr:uid="{0939CEFB-D90C-4532-AFA1-0D77B1A3CCE0}"/>
    <cellStyle name="měny 2 3 2 2 3 3 2 3" xfId="1155" xr:uid="{62C08124-C9B1-4FA1-AD97-3F1C604DC233}"/>
    <cellStyle name="měny 2 3 2 2 3 3 2 3 2" xfId="2928" xr:uid="{3773F896-FB10-457C-B817-C7570A4861F3}"/>
    <cellStyle name="měny 2 3 2 2 3 3 2 4" xfId="2162" xr:uid="{CD36D0AC-9EA5-4BC3-B4AB-6BD64CEA84D0}"/>
    <cellStyle name="měny 2 3 2 2 3 3 3" xfId="608" xr:uid="{A2FBB300-4B4F-4A1E-9BD9-A38E2A137C11}"/>
    <cellStyle name="měny 2 3 2 2 3 3 3 2" xfId="1374" xr:uid="{9AE7871B-94A6-44FE-BD9A-B4B7394CD04E}"/>
    <cellStyle name="měny 2 3 2 2 3 3 3 2 2" xfId="3147" xr:uid="{742E3A11-52EF-4577-B1E7-09D8765A0668}"/>
    <cellStyle name="měny 2 3 2 2 3 3 3 3" xfId="2381" xr:uid="{417C4559-6D44-408E-9156-41C292FCE33B}"/>
    <cellStyle name="měny 2 3 2 2 3 3 4" xfId="991" xr:uid="{F5571A60-E270-4B44-B154-03D203CEF467}"/>
    <cellStyle name="měny 2 3 2 2 3 3 4 2" xfId="2764" xr:uid="{B9AB2FA8-9E4C-4A35-9741-E5808F019146}"/>
    <cellStyle name="měny 2 3 2 2 3 3 5" xfId="1998" xr:uid="{9CEA4C02-40AD-4911-A0B8-3FD418D17F44}"/>
    <cellStyle name="měny 2 3 2 2 3 4" xfId="334" xr:uid="{276997EF-5BB3-4FB0-9C53-7352172F878D}"/>
    <cellStyle name="měny 2 3 2 2 3 4 2" xfId="717" xr:uid="{835EB0AF-1775-4C0D-858A-16C566474A19}"/>
    <cellStyle name="měny 2 3 2 2 3 4 2 2" xfId="1483" xr:uid="{971EBD4A-0D24-4217-B567-4051AFA9DD8F}"/>
    <cellStyle name="měny 2 3 2 2 3 4 2 2 2" xfId="3256" xr:uid="{E4F838CE-940B-40F7-B1E5-ADBDA7C823D4}"/>
    <cellStyle name="měny 2 3 2 2 3 4 2 3" xfId="2490" xr:uid="{2E059F85-DB22-4328-BC36-2978D53E745F}"/>
    <cellStyle name="měny 2 3 2 2 3 4 3" xfId="1100" xr:uid="{325498C7-D565-453B-813F-CA9D2CBB04A8}"/>
    <cellStyle name="měny 2 3 2 2 3 4 3 2" xfId="2873" xr:uid="{6EB92382-C0A4-4316-843E-0626D1CA0DAF}"/>
    <cellStyle name="měny 2 3 2 2 3 4 4" xfId="2107" xr:uid="{E044EFB7-7BEB-4D1B-A444-E3EB1EBEEED5}"/>
    <cellStyle name="měny 2 3 2 2 3 5" xfId="498" xr:uid="{5B3D6F54-1A9A-4FF7-9F53-CD85F4BBB1FE}"/>
    <cellStyle name="měny 2 3 2 2 3 5 2" xfId="881" xr:uid="{44B6BB77-1B9C-48BD-A307-A1A77BFA4BE1}"/>
    <cellStyle name="měny 2 3 2 2 3 5 2 2" xfId="1647" xr:uid="{667BE2A0-C13F-4EED-8C12-4FA17D2E3765}"/>
    <cellStyle name="měny 2 3 2 2 3 5 2 2 2" xfId="3420" xr:uid="{EB265E0B-8806-4EC1-BD55-F07D453A03C4}"/>
    <cellStyle name="měny 2 3 2 2 3 5 2 3" xfId="2654" xr:uid="{03D1581B-1674-40D6-8EFE-CDED135B38CD}"/>
    <cellStyle name="měny 2 3 2 2 3 5 3" xfId="1264" xr:uid="{403CBEA6-A880-4294-AC1A-54E4BCAA096B}"/>
    <cellStyle name="měny 2 3 2 2 3 5 3 2" xfId="3037" xr:uid="{ACA68F38-D5C2-4626-8AA3-B28F75D0083B}"/>
    <cellStyle name="měny 2 3 2 2 3 5 4" xfId="2271" xr:uid="{DBCC301F-6309-4AAE-820F-141EB930A1E4}"/>
    <cellStyle name="měny 2 3 2 2 3 6" xfId="553" xr:uid="{DFB1A841-B081-448B-925B-9EC10F1DCB52}"/>
    <cellStyle name="měny 2 3 2 2 3 6 2" xfId="1319" xr:uid="{C72A3256-9804-4C7D-85DC-89B30F3B673D}"/>
    <cellStyle name="měny 2 3 2 2 3 6 2 2" xfId="3092" xr:uid="{BA3E6487-B753-40F2-AA08-545931E3C4C3}"/>
    <cellStyle name="měny 2 3 2 2 3 6 3" xfId="2326" xr:uid="{2BD0A101-0811-4286-A8CC-D40777F07AB7}"/>
    <cellStyle name="měny 2 3 2 2 3 7" xfId="170" xr:uid="{0939FA26-2030-4A1D-A9C6-23A60FDC64B8}"/>
    <cellStyle name="měny 2 3 2 2 3 7 2" xfId="1943" xr:uid="{89DEE63D-A51F-4A23-BEC3-6D59D0C21441}"/>
    <cellStyle name="měny 2 3 2 2 3 8" xfId="936" xr:uid="{2045FCA3-65B8-4B54-9AD3-37C623DF018C}"/>
    <cellStyle name="měny 2 3 2 2 3 8 2" xfId="2709" xr:uid="{EE9FFF76-DBBC-40E5-A186-6140A162C86A}"/>
    <cellStyle name="měny 2 3 2 2 3 9" xfId="1702" xr:uid="{767693E7-1F21-492A-AD1A-3F09A88EBD6A}"/>
    <cellStyle name="měny 2 3 2 2 3 9 2" xfId="3475" xr:uid="{254D8BF7-33D7-4693-A4D3-116EDF1EF072}"/>
    <cellStyle name="měny 2 3 2 2 4" xfId="79" xr:uid="{C3FC92CD-C2B5-450B-8D1C-B6F455722B23}"/>
    <cellStyle name="měny 2 3 2 2 4 2" xfId="407" xr:uid="{E787250C-EFA2-4FC6-86C0-D4133898DE3E}"/>
    <cellStyle name="měny 2 3 2 2 4 2 2" xfId="790" xr:uid="{CD1E62E7-91ED-477B-96D5-AF9AAF2C8086}"/>
    <cellStyle name="měny 2 3 2 2 4 2 2 2" xfId="1556" xr:uid="{4D6D024C-5D05-4C5E-8057-DCCB16F43A67}"/>
    <cellStyle name="měny 2 3 2 2 4 2 2 2 2" xfId="3329" xr:uid="{6AA446F9-EFE2-4E6E-B37C-0963CAF91D90}"/>
    <cellStyle name="měny 2 3 2 2 4 2 2 3" xfId="2563" xr:uid="{A70C75FD-C21B-44FD-9EE8-989956D2632B}"/>
    <cellStyle name="měny 2 3 2 2 4 2 3" xfId="1173" xr:uid="{24C91A72-ABBB-4203-B951-9438207E922F}"/>
    <cellStyle name="měny 2 3 2 2 4 2 3 2" xfId="2946" xr:uid="{CB3CF5BF-483D-4264-AD66-B5765D91A971}"/>
    <cellStyle name="měny 2 3 2 2 4 2 4" xfId="2180" xr:uid="{1557FD36-F001-4C80-8551-D7CB060D0712}"/>
    <cellStyle name="měny 2 3 2 2 4 3" xfId="626" xr:uid="{930079FA-7692-4CE5-BB3E-A450165EFBBD}"/>
    <cellStyle name="měny 2 3 2 2 4 3 2" xfId="1392" xr:uid="{B01CD8F7-9011-49C7-A7F9-D3DFA1C6A93C}"/>
    <cellStyle name="měny 2 3 2 2 4 3 2 2" xfId="3165" xr:uid="{86A4B054-7DA5-4770-AEF5-E8FBA508A128}"/>
    <cellStyle name="měny 2 3 2 2 4 3 3" xfId="2399" xr:uid="{27CD13DC-B83C-4728-94E4-BD38A7A3F704}"/>
    <cellStyle name="měny 2 3 2 2 4 4" xfId="243" xr:uid="{820A7D2D-018B-4B63-B52A-0CCC4B5F8409}"/>
    <cellStyle name="měny 2 3 2 2 4 4 2" xfId="2016" xr:uid="{8AB51F47-FE08-4018-B6F6-62C500424E43}"/>
    <cellStyle name="měny 2 3 2 2 4 5" xfId="1009" xr:uid="{198A4366-7AB8-4EE9-AD3A-F462C883761B}"/>
    <cellStyle name="měny 2 3 2 2 4 5 2" xfId="2782" xr:uid="{27EA6070-A003-42B1-85E6-226956CBD628}"/>
    <cellStyle name="měny 2 3 2 2 4 6" xfId="1720" xr:uid="{91CE3A39-5E22-4148-B3B7-6A769AE2D8CF}"/>
    <cellStyle name="měny 2 3 2 2 4 6 2" xfId="3493" xr:uid="{332B7F42-F4BC-45A0-9B02-5D2D6F8FB056}"/>
    <cellStyle name="měny 2 3 2 2 4 7" xfId="1852" xr:uid="{9AEBB5BD-DF73-48DC-B257-5A6D261B73AA}"/>
    <cellStyle name="měny 2 3 2 2 5" xfId="189" xr:uid="{03E72113-1799-4E78-8603-F7791E3F66A7}"/>
    <cellStyle name="měny 2 3 2 2 5 2" xfId="353" xr:uid="{1DF18FB8-EEE6-4F63-A6D5-4CBBD3D0DB86}"/>
    <cellStyle name="měny 2 3 2 2 5 2 2" xfId="736" xr:uid="{324DBF85-DCAD-480F-99F3-CE6FA7BED892}"/>
    <cellStyle name="měny 2 3 2 2 5 2 2 2" xfId="1502" xr:uid="{A51D87B0-14BA-41D1-B5E7-A8A1CE0BABAD}"/>
    <cellStyle name="měny 2 3 2 2 5 2 2 2 2" xfId="3275" xr:uid="{EA284B1E-B863-4FDA-8B25-43A6C3F9C8A7}"/>
    <cellStyle name="měny 2 3 2 2 5 2 2 3" xfId="2509" xr:uid="{9FD1AA03-721E-4E6A-9072-02ABE96CC068}"/>
    <cellStyle name="měny 2 3 2 2 5 2 3" xfId="1119" xr:uid="{256D7268-1D4C-4253-912D-7F801368881B}"/>
    <cellStyle name="měny 2 3 2 2 5 2 3 2" xfId="2892" xr:uid="{6BAD5D83-E94D-4E16-8611-628925E72ABA}"/>
    <cellStyle name="měny 2 3 2 2 5 2 4" xfId="2126" xr:uid="{13BAEA58-FB24-4A1D-9545-430634EA0DE7}"/>
    <cellStyle name="měny 2 3 2 2 5 3" xfId="572" xr:uid="{0FA673F1-C0AA-4CD3-A2D1-ED3516176387}"/>
    <cellStyle name="měny 2 3 2 2 5 3 2" xfId="1338" xr:uid="{0922DA7B-47A5-4665-9673-DECB7F277CEF}"/>
    <cellStyle name="měny 2 3 2 2 5 3 2 2" xfId="3111" xr:uid="{25620134-C302-48BA-90B9-07BC605AB6F7}"/>
    <cellStyle name="měny 2 3 2 2 5 3 3" xfId="2345" xr:uid="{70A6AC38-1280-4B93-8986-419B41D09AD4}"/>
    <cellStyle name="měny 2 3 2 2 5 4" xfId="955" xr:uid="{767A2076-333D-455E-A2E3-D5D339309918}"/>
    <cellStyle name="měny 2 3 2 2 5 4 2" xfId="2728" xr:uid="{E6528CD4-DC10-4899-B2FF-B83A55EF4623}"/>
    <cellStyle name="měny 2 3 2 2 5 5" xfId="1962" xr:uid="{ABDEBF85-BABD-4C70-9212-AC9AF729960D}"/>
    <cellStyle name="měny 2 3 2 2 6" xfId="298" xr:uid="{31FEB439-6A37-4E47-97B3-399C6AEC1F3F}"/>
    <cellStyle name="měny 2 3 2 2 6 2" xfId="681" xr:uid="{02309E3E-A68E-4FE0-A7D9-1B706345FBDB}"/>
    <cellStyle name="měny 2 3 2 2 6 2 2" xfId="1447" xr:uid="{775F7F9A-6BE8-4EB4-B86F-AD60B68DD73C}"/>
    <cellStyle name="měny 2 3 2 2 6 2 2 2" xfId="3220" xr:uid="{EAC3AE54-EACD-4873-BEB3-825099C9E6F2}"/>
    <cellStyle name="měny 2 3 2 2 6 2 3" xfId="2454" xr:uid="{B719B8F2-1C3B-436D-8592-7382918D7828}"/>
    <cellStyle name="měny 2 3 2 2 6 3" xfId="1064" xr:uid="{3532E510-C845-4619-B950-B53C34F27432}"/>
    <cellStyle name="měny 2 3 2 2 6 3 2" xfId="2837" xr:uid="{FFF117D4-4446-43E9-9901-CE586F2E15F6}"/>
    <cellStyle name="měny 2 3 2 2 6 4" xfId="2071" xr:uid="{B471CAD7-2663-4F76-B5F0-08872051338C}"/>
    <cellStyle name="měny 2 3 2 2 7" xfId="462" xr:uid="{154AABAC-2730-4E01-BE59-14FA2821602B}"/>
    <cellStyle name="měny 2 3 2 2 7 2" xfId="845" xr:uid="{8E46B9A5-AD18-40AF-852C-7F42E6AAB9F4}"/>
    <cellStyle name="měny 2 3 2 2 7 2 2" xfId="1611" xr:uid="{6E9C7E16-9147-483D-8912-CAA46720EA6C}"/>
    <cellStyle name="měny 2 3 2 2 7 2 2 2" xfId="3384" xr:uid="{A7602056-EE1F-40F5-9221-AEF5EEC2F6D2}"/>
    <cellStyle name="měny 2 3 2 2 7 2 3" xfId="2618" xr:uid="{1A2EA0C5-B5D3-45FA-98DF-DA1935CB5766}"/>
    <cellStyle name="měny 2 3 2 2 7 3" xfId="1228" xr:uid="{B77EC7FD-9371-4674-B6E0-09A67C2F38B5}"/>
    <cellStyle name="měny 2 3 2 2 7 3 2" xfId="3001" xr:uid="{0A9EAD4C-F1D1-4B19-A46C-97FAD95C8FE3}"/>
    <cellStyle name="měny 2 3 2 2 7 4" xfId="2235" xr:uid="{8B26EDF8-6B90-49A8-95CA-8C3338E7D387}"/>
    <cellStyle name="měny 2 3 2 2 8" xfId="517" xr:uid="{06F80859-DCE1-4621-BA1F-4467BB20B406}"/>
    <cellStyle name="měny 2 3 2 2 8 2" xfId="1283" xr:uid="{B6A3761D-84B4-4BA4-AC18-793135A731F1}"/>
    <cellStyle name="měny 2 3 2 2 8 2 2" xfId="3056" xr:uid="{D62BF0ED-9BFD-4FED-9AB1-A7FF61F41F06}"/>
    <cellStyle name="měny 2 3 2 2 8 3" xfId="2290" xr:uid="{B8D14E4E-A261-4077-961E-46C22C4D5B2B}"/>
    <cellStyle name="měny 2 3 2 2 9" xfId="134" xr:uid="{40B98F61-776A-4515-A0C1-29AAF5FBD03C}"/>
    <cellStyle name="měny 2 3 2 2 9 2" xfId="1907" xr:uid="{FFB479B3-95A5-4A05-B7BE-F18FE2250FAA}"/>
    <cellStyle name="měny 2 3 2 3" xfId="31" xr:uid="{00000000-0005-0000-0000-000019000000}"/>
    <cellStyle name="měny 2 3 2 3 10" xfId="1807" xr:uid="{7745115F-2593-4345-A119-63AC0957DEDE}"/>
    <cellStyle name="měny 2 3 2 3 2" xfId="88" xr:uid="{3137A153-36F0-43AC-9FC3-5B0AFE41BEFA}"/>
    <cellStyle name="měny 2 3 2 3 2 2" xfId="416" xr:uid="{3B796F3F-BD9A-4010-8BAE-61CF325EEE37}"/>
    <cellStyle name="měny 2 3 2 3 2 2 2" xfId="799" xr:uid="{3186EFC0-F80A-49C6-8B67-3FB82095C992}"/>
    <cellStyle name="měny 2 3 2 3 2 2 2 2" xfId="1565" xr:uid="{6080230F-967F-479E-8D70-8585BCCF7692}"/>
    <cellStyle name="měny 2 3 2 3 2 2 2 2 2" xfId="3338" xr:uid="{E26C0F02-1287-40DA-89F7-9235A7A3BCC0}"/>
    <cellStyle name="měny 2 3 2 3 2 2 2 3" xfId="2572" xr:uid="{D0E10F4B-252D-46E8-B460-5497C207C1B6}"/>
    <cellStyle name="měny 2 3 2 3 2 2 3" xfId="1182" xr:uid="{C064A49C-390A-42FB-8CC3-C42F58979464}"/>
    <cellStyle name="měny 2 3 2 3 2 2 3 2" xfId="2955" xr:uid="{ADC777BD-B652-4AB1-B5DA-30D914E8FF4A}"/>
    <cellStyle name="měny 2 3 2 3 2 2 4" xfId="2189" xr:uid="{4685B93E-93DD-4521-A419-670674B437E1}"/>
    <cellStyle name="měny 2 3 2 3 2 3" xfId="635" xr:uid="{FE093479-7739-4FEB-957D-19DEB322220F}"/>
    <cellStyle name="měny 2 3 2 3 2 3 2" xfId="1401" xr:uid="{0821DFD1-13E9-4614-9DC0-A377B7536092}"/>
    <cellStyle name="měny 2 3 2 3 2 3 2 2" xfId="3174" xr:uid="{268D8D3A-EFA1-4390-971C-F4079D5DCAC0}"/>
    <cellStyle name="měny 2 3 2 3 2 3 3" xfId="2408" xr:uid="{52F25734-B3F8-44FC-B2CE-A109C01F1940}"/>
    <cellStyle name="měny 2 3 2 3 2 4" xfId="252" xr:uid="{A79929BF-99BC-4EBF-AB57-26F54792F31A}"/>
    <cellStyle name="měny 2 3 2 3 2 4 2" xfId="2025" xr:uid="{897CBEC6-EB0C-423B-A6CF-FD4EB3C755E4}"/>
    <cellStyle name="měny 2 3 2 3 2 5" xfId="1018" xr:uid="{845CBB29-26E2-4CD7-A972-14F764A05AB1}"/>
    <cellStyle name="měny 2 3 2 3 2 5 2" xfId="2791" xr:uid="{D7BFDDEA-FB81-404E-A365-B553302D05E0}"/>
    <cellStyle name="měny 2 3 2 3 2 6" xfId="1729" xr:uid="{5F210B30-F462-42D0-ADE8-9C3CD6C52164}"/>
    <cellStyle name="měny 2 3 2 3 2 6 2" xfId="3502" xr:uid="{9C66DBF4-7FC9-48C8-B524-0A48EC491F8D}"/>
    <cellStyle name="měny 2 3 2 3 2 7" xfId="1861" xr:uid="{031DB8E6-F03A-4D5B-BF27-AA86348D49FF}"/>
    <cellStyle name="měny 2 3 2 3 3" xfId="198" xr:uid="{660F65AA-6E62-47B1-A512-E21D6AF7F325}"/>
    <cellStyle name="měny 2 3 2 3 3 2" xfId="362" xr:uid="{9645BC41-B39B-4601-BC7D-86E97E63344A}"/>
    <cellStyle name="měny 2 3 2 3 3 2 2" xfId="745" xr:uid="{FB163ADF-A4B9-4E5C-89AF-2E833B8095F2}"/>
    <cellStyle name="měny 2 3 2 3 3 2 2 2" xfId="1511" xr:uid="{9D2321E7-1969-436B-B60D-EE0F36E02668}"/>
    <cellStyle name="měny 2 3 2 3 3 2 2 2 2" xfId="3284" xr:uid="{B89195F2-3C13-4525-9412-F3FD85DDEB3B}"/>
    <cellStyle name="měny 2 3 2 3 3 2 2 3" xfId="2518" xr:uid="{0FB77EB7-4292-4B2A-89FF-4AF6F54049E2}"/>
    <cellStyle name="měny 2 3 2 3 3 2 3" xfId="1128" xr:uid="{26AAE51F-651D-4DB9-A347-357D29428E8B}"/>
    <cellStyle name="měny 2 3 2 3 3 2 3 2" xfId="2901" xr:uid="{8FD8F47C-328A-48FE-8A65-8E0B98582BBA}"/>
    <cellStyle name="měny 2 3 2 3 3 2 4" xfId="2135" xr:uid="{72CBFBA1-62BF-4033-8B81-48F8504E0E82}"/>
    <cellStyle name="měny 2 3 2 3 3 3" xfId="581" xr:uid="{FCD04E31-397A-441C-90F8-779EEC40E08F}"/>
    <cellStyle name="měny 2 3 2 3 3 3 2" xfId="1347" xr:uid="{C748B0D2-5D38-427D-814A-B4CCE657A97F}"/>
    <cellStyle name="měny 2 3 2 3 3 3 2 2" xfId="3120" xr:uid="{B6F5A6D8-2720-4F82-B35F-FB09CEB5C642}"/>
    <cellStyle name="měny 2 3 2 3 3 3 3" xfId="2354" xr:uid="{1CF03CA6-CC06-461B-9BFC-67D2114FB2FC}"/>
    <cellStyle name="měny 2 3 2 3 3 4" xfId="964" xr:uid="{23ED2E34-CFC6-4674-85F8-21B1E00021D4}"/>
    <cellStyle name="měny 2 3 2 3 3 4 2" xfId="2737" xr:uid="{E7A80943-C83A-4E16-B116-3278E466A36E}"/>
    <cellStyle name="měny 2 3 2 3 3 5" xfId="1971" xr:uid="{780B71B6-28E7-420D-88E4-6FC7B35F7C48}"/>
    <cellStyle name="měny 2 3 2 3 4" xfId="307" xr:uid="{2E8FF0EE-E7EC-4BBD-B94C-8D63CAE54616}"/>
    <cellStyle name="měny 2 3 2 3 4 2" xfId="690" xr:uid="{B1AA82D1-934E-4379-91B7-B014764E5068}"/>
    <cellStyle name="měny 2 3 2 3 4 2 2" xfId="1456" xr:uid="{C9EE2A2C-49B6-4D51-A7DE-F2EC675D3DF7}"/>
    <cellStyle name="měny 2 3 2 3 4 2 2 2" xfId="3229" xr:uid="{61D76443-0E3B-4681-94E3-DBF1E01F2D4A}"/>
    <cellStyle name="měny 2 3 2 3 4 2 3" xfId="2463" xr:uid="{8E88AF77-4F70-4682-A239-25413E90C9AD}"/>
    <cellStyle name="měny 2 3 2 3 4 3" xfId="1073" xr:uid="{E5CDBE2B-CCC1-4D38-9FA1-983B47D4B976}"/>
    <cellStyle name="měny 2 3 2 3 4 3 2" xfId="2846" xr:uid="{04E615CE-C195-473E-96CD-225DCA4E3302}"/>
    <cellStyle name="měny 2 3 2 3 4 4" xfId="2080" xr:uid="{F3702202-EE7E-4489-9E4E-3DAF3DB2ACB5}"/>
    <cellStyle name="měny 2 3 2 3 5" xfId="471" xr:uid="{1E1E42DA-42D2-42CE-A584-6C95C5EB63E2}"/>
    <cellStyle name="měny 2 3 2 3 5 2" xfId="854" xr:uid="{93DABDCA-CD37-44CE-AE48-7C8EC0A90332}"/>
    <cellStyle name="měny 2 3 2 3 5 2 2" xfId="1620" xr:uid="{ACA4D7CF-ED29-4FCA-BD84-33BF4B9D5792}"/>
    <cellStyle name="měny 2 3 2 3 5 2 2 2" xfId="3393" xr:uid="{D904B2DF-125D-4E02-AF32-FE5D136C213A}"/>
    <cellStyle name="měny 2 3 2 3 5 2 3" xfId="2627" xr:uid="{6B63FCD0-A8CA-420E-B45A-92633167A2B4}"/>
    <cellStyle name="měny 2 3 2 3 5 3" xfId="1237" xr:uid="{A5BBECFF-7A71-4A09-8AE4-66E81D8FEB41}"/>
    <cellStyle name="měny 2 3 2 3 5 3 2" xfId="3010" xr:uid="{D07F23E9-6E8B-476C-A918-91F2CAE4E52A}"/>
    <cellStyle name="měny 2 3 2 3 5 4" xfId="2244" xr:uid="{138B47E3-5C1F-4B45-9A14-0E45EC6A46CA}"/>
    <cellStyle name="měny 2 3 2 3 6" xfId="526" xr:uid="{2C77274F-7057-45E1-8B3B-4D785ACE9856}"/>
    <cellStyle name="měny 2 3 2 3 6 2" xfId="1292" xr:uid="{5EFAB1CC-5FBB-4668-AFD4-5038B4CA4570}"/>
    <cellStyle name="měny 2 3 2 3 6 2 2" xfId="3065" xr:uid="{8F960DA7-F5EE-41AE-B020-1B279A1FFC01}"/>
    <cellStyle name="měny 2 3 2 3 6 3" xfId="2299" xr:uid="{FF46A62C-4B6A-4404-B53E-96547FAD3F75}"/>
    <cellStyle name="měny 2 3 2 3 7" xfId="143" xr:uid="{603025A1-9600-40A1-A6FD-8F12721E4B5E}"/>
    <cellStyle name="měny 2 3 2 3 7 2" xfId="1916" xr:uid="{1DD5772D-4320-49FD-A29D-59D4A8DE2220}"/>
    <cellStyle name="měny 2 3 2 3 8" xfId="909" xr:uid="{74299264-D36B-496D-B767-48BAA97C6792}"/>
    <cellStyle name="měny 2 3 2 3 8 2" xfId="2682" xr:uid="{4A02E279-AF87-4B38-B53F-A8B8B55A7A74}"/>
    <cellStyle name="měny 2 3 2 3 9" xfId="1675" xr:uid="{220C6EB4-B1B7-4CCB-B546-290737FE1F4F}"/>
    <cellStyle name="měny 2 3 2 3 9 2" xfId="3448" xr:uid="{87EF907B-75EB-4424-AE9A-0C85CA80460E}"/>
    <cellStyle name="měny 2 3 2 4" xfId="49" xr:uid="{00000000-0005-0000-0000-00001A000000}"/>
    <cellStyle name="měny 2 3 2 4 10" xfId="1825" xr:uid="{43123BA1-F10B-4A25-985F-265A8E7B7327}"/>
    <cellStyle name="měny 2 3 2 4 2" xfId="106" xr:uid="{D44BC01F-75FC-4DF8-8526-BB9469CCC78C}"/>
    <cellStyle name="měny 2 3 2 4 2 2" xfId="434" xr:uid="{765C0494-B27A-4615-AFB4-6D0525C50FF8}"/>
    <cellStyle name="měny 2 3 2 4 2 2 2" xfId="817" xr:uid="{92A4EA0A-7260-4874-B8AD-F4C4F61F303C}"/>
    <cellStyle name="měny 2 3 2 4 2 2 2 2" xfId="1583" xr:uid="{AEB880FE-2584-4075-B668-D04CF75CBA97}"/>
    <cellStyle name="měny 2 3 2 4 2 2 2 2 2" xfId="3356" xr:uid="{6D291143-5D3F-4662-A6C5-EFC88E9414C5}"/>
    <cellStyle name="měny 2 3 2 4 2 2 2 3" xfId="2590" xr:uid="{E26B39F3-F4CB-4CA8-962A-F0FC400AF5CC}"/>
    <cellStyle name="měny 2 3 2 4 2 2 3" xfId="1200" xr:uid="{5A2043C2-750F-4DA8-A7FF-B7DE4A00D412}"/>
    <cellStyle name="měny 2 3 2 4 2 2 3 2" xfId="2973" xr:uid="{28D20337-04B0-4B62-9D0C-1FD8A94FEF45}"/>
    <cellStyle name="měny 2 3 2 4 2 2 4" xfId="2207" xr:uid="{8FE6ACA6-8919-4F62-BB88-F0644ECF7757}"/>
    <cellStyle name="měny 2 3 2 4 2 3" xfId="653" xr:uid="{11007D8D-02C3-4A8B-89CF-6B01B70F4D79}"/>
    <cellStyle name="měny 2 3 2 4 2 3 2" xfId="1419" xr:uid="{09940F27-E76C-42EC-A871-270E02702E2B}"/>
    <cellStyle name="měny 2 3 2 4 2 3 2 2" xfId="3192" xr:uid="{072B9797-58B3-4385-9EF6-CB9F293EABC6}"/>
    <cellStyle name="měny 2 3 2 4 2 3 3" xfId="2426" xr:uid="{04C2F64E-043D-437A-B2DB-D6B5D645AE1E}"/>
    <cellStyle name="měny 2 3 2 4 2 4" xfId="270" xr:uid="{87176673-62EB-4551-9E79-28C62E455B3A}"/>
    <cellStyle name="měny 2 3 2 4 2 4 2" xfId="2043" xr:uid="{60C22BBE-65E7-4446-A172-EF182469F4CD}"/>
    <cellStyle name="měny 2 3 2 4 2 5" xfId="1036" xr:uid="{09AF64A7-F2A7-4DC0-85FA-303AEA9C945C}"/>
    <cellStyle name="měny 2 3 2 4 2 5 2" xfId="2809" xr:uid="{06618CBD-E8A7-4BB7-BCD1-35A295BEF018}"/>
    <cellStyle name="měny 2 3 2 4 2 6" xfId="1747" xr:uid="{BC418B1F-029E-4CA1-AB8B-415B95800D32}"/>
    <cellStyle name="měny 2 3 2 4 2 6 2" xfId="3520" xr:uid="{C14F3DA1-06AB-411A-A111-90D07F8F3843}"/>
    <cellStyle name="měny 2 3 2 4 2 7" xfId="1879" xr:uid="{E9723E44-505C-4516-8892-5981396E0C94}"/>
    <cellStyle name="měny 2 3 2 4 3" xfId="216" xr:uid="{5D7F0FCD-136E-4E5D-8B2D-DBDA56A8C3B9}"/>
    <cellStyle name="měny 2 3 2 4 3 2" xfId="380" xr:uid="{A141C530-0F18-4F82-9DC6-6F4BD4A10315}"/>
    <cellStyle name="měny 2 3 2 4 3 2 2" xfId="763" xr:uid="{6CA0E560-CC6F-459F-A734-1D325AF5AC1B}"/>
    <cellStyle name="měny 2 3 2 4 3 2 2 2" xfId="1529" xr:uid="{9414D6E9-296D-49B5-8F9B-586D9EA12FEF}"/>
    <cellStyle name="měny 2 3 2 4 3 2 2 2 2" xfId="3302" xr:uid="{F02F4431-C5E5-4C98-AC74-FB7D2A2E4E4F}"/>
    <cellStyle name="měny 2 3 2 4 3 2 2 3" xfId="2536" xr:uid="{DE8AD576-F136-4A42-B658-68BC326ADA1B}"/>
    <cellStyle name="měny 2 3 2 4 3 2 3" xfId="1146" xr:uid="{0E81DF1F-3F2E-4F95-80AE-8CA9AD7DB984}"/>
    <cellStyle name="měny 2 3 2 4 3 2 3 2" xfId="2919" xr:uid="{32E84335-75FD-4980-A869-6A076427D60E}"/>
    <cellStyle name="měny 2 3 2 4 3 2 4" xfId="2153" xr:uid="{1C3C3523-6C79-4100-9EB5-B0790DB864D3}"/>
    <cellStyle name="měny 2 3 2 4 3 3" xfId="599" xr:uid="{CE268A92-BB4B-4564-8A71-196E57AEEFC9}"/>
    <cellStyle name="měny 2 3 2 4 3 3 2" xfId="1365" xr:uid="{D37B57D7-91A7-48F3-9F9A-4FCD6EA50ADF}"/>
    <cellStyle name="měny 2 3 2 4 3 3 2 2" xfId="3138" xr:uid="{65B58238-81F7-495A-9CFE-B46B33639FC6}"/>
    <cellStyle name="měny 2 3 2 4 3 3 3" xfId="2372" xr:uid="{9F7C5942-B318-49BA-998D-78BDB617237D}"/>
    <cellStyle name="měny 2 3 2 4 3 4" xfId="982" xr:uid="{5AEB3F75-9DC6-4B43-B452-6F7E492A47BE}"/>
    <cellStyle name="měny 2 3 2 4 3 4 2" xfId="2755" xr:uid="{1E4BBC0C-8F4D-4573-9E13-78965E5A4D6B}"/>
    <cellStyle name="měny 2 3 2 4 3 5" xfId="1989" xr:uid="{8EC54D03-9206-4019-8445-617ADE05A346}"/>
    <cellStyle name="měny 2 3 2 4 4" xfId="325" xr:uid="{F5E3BACE-73BA-4255-A5AB-7F1FAB70137F}"/>
    <cellStyle name="měny 2 3 2 4 4 2" xfId="708" xr:uid="{0333905D-A393-4CE6-B670-18543D18AABF}"/>
    <cellStyle name="měny 2 3 2 4 4 2 2" xfId="1474" xr:uid="{0AA7166F-B368-4EF2-99A8-8A3C1993EC4A}"/>
    <cellStyle name="měny 2 3 2 4 4 2 2 2" xfId="3247" xr:uid="{36366E2C-9FCD-43E8-9629-970BED9B0111}"/>
    <cellStyle name="měny 2 3 2 4 4 2 3" xfId="2481" xr:uid="{EB4BA124-F604-4996-9132-D690B7572101}"/>
    <cellStyle name="měny 2 3 2 4 4 3" xfId="1091" xr:uid="{72D68B83-44CC-4475-8750-27143BF16F56}"/>
    <cellStyle name="měny 2 3 2 4 4 3 2" xfId="2864" xr:uid="{AF19F0A8-2DE3-43C3-8B45-71B1AC79CF75}"/>
    <cellStyle name="měny 2 3 2 4 4 4" xfId="2098" xr:uid="{EAAFFD8E-61CC-41FE-8837-8CFF3903AF2E}"/>
    <cellStyle name="měny 2 3 2 4 5" xfId="489" xr:uid="{39C7BC30-C45B-4E27-BA92-E3133EC83308}"/>
    <cellStyle name="měny 2 3 2 4 5 2" xfId="872" xr:uid="{32723F6B-615B-4883-AFF4-396B8DA8D3DB}"/>
    <cellStyle name="měny 2 3 2 4 5 2 2" xfId="1638" xr:uid="{A4C11242-C6DC-491C-9994-0E270EB6696A}"/>
    <cellStyle name="měny 2 3 2 4 5 2 2 2" xfId="3411" xr:uid="{58D24600-F907-4F71-B96C-5946E0D4BEEA}"/>
    <cellStyle name="měny 2 3 2 4 5 2 3" xfId="2645" xr:uid="{4A8931AA-141F-419D-85EC-7F66D1C1C4BB}"/>
    <cellStyle name="měny 2 3 2 4 5 3" xfId="1255" xr:uid="{F087F500-74F1-4EC1-89D3-C915C04F844F}"/>
    <cellStyle name="měny 2 3 2 4 5 3 2" xfId="3028" xr:uid="{F306EE07-C470-4BCF-9F8D-0AE845A3760B}"/>
    <cellStyle name="měny 2 3 2 4 5 4" xfId="2262" xr:uid="{4C0945B1-D840-423E-95FB-6FFA7FBF7567}"/>
    <cellStyle name="měny 2 3 2 4 6" xfId="544" xr:uid="{DB4A0D0C-FFF9-4417-966A-8F06EFD1AB3F}"/>
    <cellStyle name="měny 2 3 2 4 6 2" xfId="1310" xr:uid="{C73332AF-642B-42B4-BDE4-FA9D968BA008}"/>
    <cellStyle name="měny 2 3 2 4 6 2 2" xfId="3083" xr:uid="{6289799A-BD00-48D2-990D-BC6A932210D2}"/>
    <cellStyle name="měny 2 3 2 4 6 3" xfId="2317" xr:uid="{6CAFD800-7543-48A1-A19A-C13DC8DE368E}"/>
    <cellStyle name="měny 2 3 2 4 7" xfId="161" xr:uid="{E6E878DC-14E8-4810-85F1-684B89816248}"/>
    <cellStyle name="měny 2 3 2 4 7 2" xfId="1934" xr:uid="{EAA83D9F-E9AA-4B1C-80DA-F28CE8741305}"/>
    <cellStyle name="měny 2 3 2 4 8" xfId="927" xr:uid="{1FC798EE-FA7C-4D52-BA71-05D337F6E3BB}"/>
    <cellStyle name="měny 2 3 2 4 8 2" xfId="2700" xr:uid="{E258E0D3-0D1C-4E47-988E-E459DE0DF9D2}"/>
    <cellStyle name="měny 2 3 2 4 9" xfId="1693" xr:uid="{5149E487-EB13-4AAD-9F71-D57473372DF3}"/>
    <cellStyle name="měny 2 3 2 4 9 2" xfId="3466" xr:uid="{DFFEA8F3-F5D9-4D1C-AD0A-9A987E6CC2BD}"/>
    <cellStyle name="měny 2 3 2 5" xfId="70" xr:uid="{FE40A63D-656B-4B63-B367-77E53FEBDA5E}"/>
    <cellStyle name="měny 2 3 2 5 2" xfId="398" xr:uid="{5FC03FD1-C9BF-4B62-9A0F-36D9EE5D42BF}"/>
    <cellStyle name="měny 2 3 2 5 2 2" xfId="781" xr:uid="{9026682C-1094-4244-8779-5ADE54F0B24C}"/>
    <cellStyle name="měny 2 3 2 5 2 2 2" xfId="1547" xr:uid="{78CAF389-36C5-4738-BD40-61210821F6F5}"/>
    <cellStyle name="měny 2 3 2 5 2 2 2 2" xfId="3320" xr:uid="{A39670BF-75E4-40EC-B961-FDBAFD631348}"/>
    <cellStyle name="měny 2 3 2 5 2 2 3" xfId="2554" xr:uid="{83247F15-8D6A-414D-8FF3-A6780CEB93A7}"/>
    <cellStyle name="měny 2 3 2 5 2 3" xfId="1164" xr:uid="{2FECE2B1-677B-49E2-8E04-8BF093CB7911}"/>
    <cellStyle name="měny 2 3 2 5 2 3 2" xfId="2937" xr:uid="{1D49877F-DB71-4587-8DEA-1B9E91A04CF2}"/>
    <cellStyle name="měny 2 3 2 5 2 4" xfId="2171" xr:uid="{E2215F28-6CEE-44E2-A9E2-F81202BB7D5E}"/>
    <cellStyle name="měny 2 3 2 5 3" xfId="617" xr:uid="{F5D0598C-3545-4BA9-BCD9-CD1F29DEE027}"/>
    <cellStyle name="měny 2 3 2 5 3 2" xfId="1383" xr:uid="{B29B75B6-137F-4CF2-8822-E7C4A245BA3B}"/>
    <cellStyle name="měny 2 3 2 5 3 2 2" xfId="3156" xr:uid="{0618578A-1F17-4AE9-942C-5664F8E8C0CC}"/>
    <cellStyle name="měny 2 3 2 5 3 3" xfId="2390" xr:uid="{AE8D0E7A-81D4-4B96-B84F-664A4516500A}"/>
    <cellStyle name="měny 2 3 2 5 4" xfId="234" xr:uid="{CB6E8648-AE5D-41BE-AD7B-D8B8840B4536}"/>
    <cellStyle name="měny 2 3 2 5 4 2" xfId="2007" xr:uid="{3BF8FC0F-4B1C-44EF-8B5F-77C0894DB3F6}"/>
    <cellStyle name="měny 2 3 2 5 5" xfId="1000" xr:uid="{8B4BBB43-7DBB-47D4-8A31-7303A1C8A201}"/>
    <cellStyle name="měny 2 3 2 5 5 2" xfId="2773" xr:uid="{3A7547FD-569F-4292-86AA-019A65174B90}"/>
    <cellStyle name="měny 2 3 2 5 6" xfId="1711" xr:uid="{9C51615E-8B10-4D93-8661-B792FAAA841C}"/>
    <cellStyle name="měny 2 3 2 5 6 2" xfId="3484" xr:uid="{EBF4363D-8FB1-42E0-8A4C-576E59675450}"/>
    <cellStyle name="měny 2 3 2 5 7" xfId="1843" xr:uid="{E050058C-C21B-4A54-B08A-8BC0C8E798AB}"/>
    <cellStyle name="měny 2 3 2 6" xfId="180" xr:uid="{4AA28147-827D-4093-B50E-941D4B9E43A6}"/>
    <cellStyle name="měny 2 3 2 6 2" xfId="344" xr:uid="{2246E2E5-D2D6-4093-AEA8-8AD2AD954955}"/>
    <cellStyle name="měny 2 3 2 6 2 2" xfId="727" xr:uid="{2F3AA60A-B592-4353-A8C0-42E7BF21060A}"/>
    <cellStyle name="měny 2 3 2 6 2 2 2" xfId="1493" xr:uid="{B3128478-1364-4D7C-A1BB-ECA8E292F367}"/>
    <cellStyle name="měny 2 3 2 6 2 2 2 2" xfId="3266" xr:uid="{CD163EBB-2729-4590-B8EE-BCC8EE81C4EE}"/>
    <cellStyle name="měny 2 3 2 6 2 2 3" xfId="2500" xr:uid="{04D75C45-8744-4CFE-898C-1D323E2C25E3}"/>
    <cellStyle name="měny 2 3 2 6 2 3" xfId="1110" xr:uid="{FD88BA8B-57EE-45E4-9C07-3003FBAB780C}"/>
    <cellStyle name="měny 2 3 2 6 2 3 2" xfId="2883" xr:uid="{82F192F2-6DB3-4FEA-ADB0-963CD39C9819}"/>
    <cellStyle name="měny 2 3 2 6 2 4" xfId="2117" xr:uid="{0EA60092-9454-496D-BFCE-023558EB5237}"/>
    <cellStyle name="měny 2 3 2 6 3" xfId="563" xr:uid="{A2AAA7EA-C6AF-4171-8FBF-3772BF7D9020}"/>
    <cellStyle name="měny 2 3 2 6 3 2" xfId="1329" xr:uid="{ADB5206F-6008-4B86-9272-812B1B8CB659}"/>
    <cellStyle name="měny 2 3 2 6 3 2 2" xfId="3102" xr:uid="{22F271AF-0C50-402C-9A7D-C9ADDEF8F1D6}"/>
    <cellStyle name="měny 2 3 2 6 3 3" xfId="2336" xr:uid="{F2FC158F-5113-4031-96ED-CDFF1A70C403}"/>
    <cellStyle name="měny 2 3 2 6 4" xfId="946" xr:uid="{C12C3B29-7363-419F-85A1-A601619BF130}"/>
    <cellStyle name="měny 2 3 2 6 4 2" xfId="2719" xr:uid="{64E7AE3E-FAA0-439C-B214-78D91DD40969}"/>
    <cellStyle name="měny 2 3 2 6 5" xfId="1953" xr:uid="{789DD0EC-DC21-4661-A3F7-35D89D0028CF}"/>
    <cellStyle name="měny 2 3 2 7" xfId="289" xr:uid="{F667F996-5C00-4BD6-936A-F2E2A8C503B7}"/>
    <cellStyle name="měny 2 3 2 7 2" xfId="672" xr:uid="{57E64614-1AD0-4444-80EE-2940E8D872B4}"/>
    <cellStyle name="měny 2 3 2 7 2 2" xfId="1438" xr:uid="{A9B7CA36-B4E1-4004-BF5A-40AB89B33394}"/>
    <cellStyle name="měny 2 3 2 7 2 2 2" xfId="3211" xr:uid="{D07BFE04-A96E-4483-9885-1F6D43C8E65F}"/>
    <cellStyle name="měny 2 3 2 7 2 3" xfId="2445" xr:uid="{DB1FB597-3614-4A2B-8D89-84A1993C153C}"/>
    <cellStyle name="měny 2 3 2 7 3" xfId="1055" xr:uid="{05A78868-E945-408C-BF2A-A8F96B7BC1B2}"/>
    <cellStyle name="měny 2 3 2 7 3 2" xfId="2828" xr:uid="{E781995D-11C8-43C6-9CCC-8BC29F24701E}"/>
    <cellStyle name="měny 2 3 2 7 4" xfId="2062" xr:uid="{993E5310-7C14-4D21-97EE-DB5D859C682A}"/>
    <cellStyle name="měny 2 3 2 8" xfId="453" xr:uid="{491B6D65-138D-4E6C-A180-3540B1F3AD26}"/>
    <cellStyle name="měny 2 3 2 8 2" xfId="836" xr:uid="{971F5649-93FA-4EB1-AC14-14DFDE42C42A}"/>
    <cellStyle name="měny 2 3 2 8 2 2" xfId="1602" xr:uid="{D6BD4E51-61C6-4043-AD00-4FC17AAFC01F}"/>
    <cellStyle name="měny 2 3 2 8 2 2 2" xfId="3375" xr:uid="{9CEE6C1B-0903-406F-96FB-E2FF1D82F90B}"/>
    <cellStyle name="měny 2 3 2 8 2 3" xfId="2609" xr:uid="{0DC0D673-20C9-4978-9252-9D386407D1D4}"/>
    <cellStyle name="měny 2 3 2 8 3" xfId="1219" xr:uid="{6D0E141B-D831-4A74-80BB-8F84CD512459}"/>
    <cellStyle name="měny 2 3 2 8 3 2" xfId="2992" xr:uid="{2F6C6BAB-837C-4A3E-8734-2B48FC133C51}"/>
    <cellStyle name="měny 2 3 2 8 4" xfId="2226" xr:uid="{BA4DC0AF-0E4F-4563-AAB5-EF311D8561C1}"/>
    <cellStyle name="měny 2 3 2 9" xfId="508" xr:uid="{A105BE8F-AA34-4199-BC07-7F932CD87A1C}"/>
    <cellStyle name="měny 2 3 2 9 2" xfId="1274" xr:uid="{8B7230AA-3D02-49A0-980D-C74597F7FD54}"/>
    <cellStyle name="měny 2 3 2 9 2 2" xfId="3047" xr:uid="{0784207F-DC0A-4E8E-A2E0-9A99244AD5D3}"/>
    <cellStyle name="měny 2 3 2 9 3" xfId="2281" xr:uid="{801DA7CC-19D6-4744-BE51-E5AFF6CF301B}"/>
    <cellStyle name="měny 2 3 3" xfId="16" xr:uid="{00000000-0005-0000-0000-00001B000000}"/>
    <cellStyle name="měny 2 3 3 10" xfId="128" xr:uid="{6DA19455-3AD7-4956-8AAE-662ABA964B50}"/>
    <cellStyle name="měny 2 3 3 10 2" xfId="1901" xr:uid="{A87D9898-310E-437C-A1F4-C81B5418EACB}"/>
    <cellStyle name="měny 2 3 3 11" xfId="894" xr:uid="{9E88CC3B-CE00-4716-A251-2D46B83DE8C2}"/>
    <cellStyle name="měny 2 3 3 11 2" xfId="2667" xr:uid="{75016C83-5693-4E58-8E85-699F0E6E9D75}"/>
    <cellStyle name="měny 2 3 3 12" xfId="1660" xr:uid="{ABC6DF28-DB8F-4BCC-BB92-24303F0744DD}"/>
    <cellStyle name="měny 2 3 3 12 2" xfId="3433" xr:uid="{20250139-B6D1-4FD2-9027-40775C518D87}"/>
    <cellStyle name="měny 2 3 3 13" xfId="1792" xr:uid="{B5525CD3-3C08-44AE-AC1F-7E03210CB152}"/>
    <cellStyle name="měny 2 3 3 2" xfId="25" xr:uid="{00000000-0005-0000-0000-00001C000000}"/>
    <cellStyle name="měny 2 3 3 2 10" xfId="903" xr:uid="{A37DCF6D-0628-43E2-A228-F291C06D7FB6}"/>
    <cellStyle name="měny 2 3 3 2 10 2" xfId="2676" xr:uid="{37F5A4D3-6253-450B-A5DB-F1762AA850BE}"/>
    <cellStyle name="měny 2 3 3 2 11" xfId="1669" xr:uid="{23CA5985-4789-4A12-8E0B-EF37D932DC7D}"/>
    <cellStyle name="měny 2 3 3 2 11 2" xfId="3442" xr:uid="{2F4D70CD-887F-4E36-ACE6-E92FA172EC8A}"/>
    <cellStyle name="měny 2 3 3 2 12" xfId="1801" xr:uid="{90E29BB2-5080-4D07-9663-64915BA979DC}"/>
    <cellStyle name="měny 2 3 3 2 2" xfId="43" xr:uid="{00000000-0005-0000-0000-00001D000000}"/>
    <cellStyle name="měny 2 3 3 2 2 10" xfId="1819" xr:uid="{87F55798-AB45-47A7-9053-8937555B2A7C}"/>
    <cellStyle name="měny 2 3 3 2 2 2" xfId="100" xr:uid="{CE97BA26-EDBE-42A5-9E1E-25769A8290FF}"/>
    <cellStyle name="měny 2 3 3 2 2 2 2" xfId="428" xr:uid="{904D3176-00CB-4E27-89D1-4C6803A8C845}"/>
    <cellStyle name="měny 2 3 3 2 2 2 2 2" xfId="811" xr:uid="{645CE705-67D6-4445-B75C-125082DBD656}"/>
    <cellStyle name="měny 2 3 3 2 2 2 2 2 2" xfId="1577" xr:uid="{6D0CC26A-8A61-4C36-B34F-00B85AC66972}"/>
    <cellStyle name="měny 2 3 3 2 2 2 2 2 2 2" xfId="3350" xr:uid="{FD96F0F8-03BD-4FC0-BA97-27C8ADABED86}"/>
    <cellStyle name="měny 2 3 3 2 2 2 2 2 3" xfId="2584" xr:uid="{5F716F21-95B0-4AE6-A74A-57F58CD1349E}"/>
    <cellStyle name="měny 2 3 3 2 2 2 2 3" xfId="1194" xr:uid="{79566132-899A-4BD9-91DD-28FCBC78EB5C}"/>
    <cellStyle name="měny 2 3 3 2 2 2 2 3 2" xfId="2967" xr:uid="{39559642-CBF1-4D19-AB08-FB01EB4D31AA}"/>
    <cellStyle name="měny 2 3 3 2 2 2 2 4" xfId="2201" xr:uid="{49DF47C4-FD32-48D7-9D33-8C3137224622}"/>
    <cellStyle name="měny 2 3 3 2 2 2 3" xfId="647" xr:uid="{991E6742-DDAB-49FC-9148-CA9D1821A1C4}"/>
    <cellStyle name="měny 2 3 3 2 2 2 3 2" xfId="1413" xr:uid="{509EF550-4A94-412D-B7DD-C203869B6920}"/>
    <cellStyle name="měny 2 3 3 2 2 2 3 2 2" xfId="3186" xr:uid="{E91D7680-6235-4E9E-B785-BE2225684886}"/>
    <cellStyle name="měny 2 3 3 2 2 2 3 3" xfId="2420" xr:uid="{E4B24096-7149-4C66-A916-B60380B06747}"/>
    <cellStyle name="měny 2 3 3 2 2 2 4" xfId="264" xr:uid="{48BAE231-E13D-4B10-9F3D-43274F0F9499}"/>
    <cellStyle name="měny 2 3 3 2 2 2 4 2" xfId="2037" xr:uid="{FF66E26D-6032-4AE9-8C26-1EAD7A32E606}"/>
    <cellStyle name="měny 2 3 3 2 2 2 5" xfId="1030" xr:uid="{0DF62D8D-A129-4347-BA63-0D6B97BA8158}"/>
    <cellStyle name="měny 2 3 3 2 2 2 5 2" xfId="2803" xr:uid="{E5D60D47-4D47-4C4C-A030-E896BD2CB66C}"/>
    <cellStyle name="měny 2 3 3 2 2 2 6" xfId="1741" xr:uid="{739763A4-7662-4854-846F-32C2F94A84DD}"/>
    <cellStyle name="měny 2 3 3 2 2 2 6 2" xfId="3514" xr:uid="{77433BAB-3E12-487A-B707-4D248725227B}"/>
    <cellStyle name="měny 2 3 3 2 2 2 7" xfId="1873" xr:uid="{7192AB2F-3054-42B9-A818-6359DDBE312D}"/>
    <cellStyle name="měny 2 3 3 2 2 3" xfId="210" xr:uid="{085C4F18-8F28-4B6C-99E7-5CF563451910}"/>
    <cellStyle name="měny 2 3 3 2 2 3 2" xfId="374" xr:uid="{96D5B757-C0F0-4E40-A042-26C6E5DF9CA2}"/>
    <cellStyle name="měny 2 3 3 2 2 3 2 2" xfId="757" xr:uid="{409B1C70-F164-48A1-975D-31E550958668}"/>
    <cellStyle name="měny 2 3 3 2 2 3 2 2 2" xfId="1523" xr:uid="{8E2BF04B-674B-43BC-88B4-9922C871AFCA}"/>
    <cellStyle name="měny 2 3 3 2 2 3 2 2 2 2" xfId="3296" xr:uid="{092FB89E-30EC-4D59-BF0E-CDDC0AAC5B91}"/>
    <cellStyle name="měny 2 3 3 2 2 3 2 2 3" xfId="2530" xr:uid="{6E7D16DA-2A8F-4217-A95E-A044BDE08C9D}"/>
    <cellStyle name="měny 2 3 3 2 2 3 2 3" xfId="1140" xr:uid="{0958D026-5447-49C5-BA93-B361ADACFBF8}"/>
    <cellStyle name="měny 2 3 3 2 2 3 2 3 2" xfId="2913" xr:uid="{84A65AFB-B6F4-4BAF-95D0-93ADF23DCA42}"/>
    <cellStyle name="měny 2 3 3 2 2 3 2 4" xfId="2147" xr:uid="{5375F6AE-4661-4810-A35E-495FC3D3AF1C}"/>
    <cellStyle name="měny 2 3 3 2 2 3 3" xfId="593" xr:uid="{DC45C289-9666-4188-9D14-3B80B1DCBF46}"/>
    <cellStyle name="měny 2 3 3 2 2 3 3 2" xfId="1359" xr:uid="{0E6F273E-D2DB-4392-9641-50121D957E1B}"/>
    <cellStyle name="měny 2 3 3 2 2 3 3 2 2" xfId="3132" xr:uid="{BC3DFCB7-8C22-419D-83FE-BADE936A7F26}"/>
    <cellStyle name="měny 2 3 3 2 2 3 3 3" xfId="2366" xr:uid="{7D123A59-EA00-413A-826A-ED48F862B2AA}"/>
    <cellStyle name="měny 2 3 3 2 2 3 4" xfId="976" xr:uid="{AE9FF1B9-2EC7-464C-A419-9C9CC6286056}"/>
    <cellStyle name="měny 2 3 3 2 2 3 4 2" xfId="2749" xr:uid="{03F7FD02-CDC6-43A0-8541-D9445FC723B4}"/>
    <cellStyle name="měny 2 3 3 2 2 3 5" xfId="1983" xr:uid="{1A5A98C5-F300-430E-8E8E-4A703EAB1C17}"/>
    <cellStyle name="měny 2 3 3 2 2 4" xfId="319" xr:uid="{8ACD82CE-67C9-4106-B55B-5F1F044475EE}"/>
    <cellStyle name="měny 2 3 3 2 2 4 2" xfId="702" xr:uid="{3B505FFB-591B-4EB3-86F6-9BADBDF0868D}"/>
    <cellStyle name="měny 2 3 3 2 2 4 2 2" xfId="1468" xr:uid="{3571DCEE-F76C-4B3A-9484-A287ACA9DA98}"/>
    <cellStyle name="měny 2 3 3 2 2 4 2 2 2" xfId="3241" xr:uid="{4704A626-D2AA-45B9-8F1A-902FF81A87B9}"/>
    <cellStyle name="měny 2 3 3 2 2 4 2 3" xfId="2475" xr:uid="{D0E7CC5C-BF4B-4B3B-9B80-3540FFF58136}"/>
    <cellStyle name="měny 2 3 3 2 2 4 3" xfId="1085" xr:uid="{7F527211-A5D5-48B9-B961-9D55761346DC}"/>
    <cellStyle name="měny 2 3 3 2 2 4 3 2" xfId="2858" xr:uid="{B996517E-D37F-4244-896D-79CC06D28228}"/>
    <cellStyle name="měny 2 3 3 2 2 4 4" xfId="2092" xr:uid="{CC5C01A0-F27D-4CAC-89AB-A6E058679B66}"/>
    <cellStyle name="měny 2 3 3 2 2 5" xfId="483" xr:uid="{35053302-3A3B-4492-930F-649BEBE4A97E}"/>
    <cellStyle name="měny 2 3 3 2 2 5 2" xfId="866" xr:uid="{C1395335-553A-445A-BF62-F49A628679CF}"/>
    <cellStyle name="měny 2 3 3 2 2 5 2 2" xfId="1632" xr:uid="{416A0A7F-E34B-4673-A99C-D1AB62D33591}"/>
    <cellStyle name="měny 2 3 3 2 2 5 2 2 2" xfId="3405" xr:uid="{7E716556-3BA8-4731-A1CD-2B92BF6847BF}"/>
    <cellStyle name="měny 2 3 3 2 2 5 2 3" xfId="2639" xr:uid="{E87EE041-FF12-411C-B6EB-9AF8AFAB9D06}"/>
    <cellStyle name="měny 2 3 3 2 2 5 3" xfId="1249" xr:uid="{FB44072D-7EEB-4613-B4C4-64629A0B6A00}"/>
    <cellStyle name="měny 2 3 3 2 2 5 3 2" xfId="3022" xr:uid="{161F2AC1-E672-494B-9E40-104522044C0E}"/>
    <cellStyle name="měny 2 3 3 2 2 5 4" xfId="2256" xr:uid="{027E534F-3737-4067-8099-DA9F17B6811B}"/>
    <cellStyle name="měny 2 3 3 2 2 6" xfId="538" xr:uid="{9C65BB4D-F034-43B9-88C1-EFF7E8A6EBB0}"/>
    <cellStyle name="měny 2 3 3 2 2 6 2" xfId="1304" xr:uid="{ADFFCF0B-49E8-479C-984D-D650F6988CEC}"/>
    <cellStyle name="měny 2 3 3 2 2 6 2 2" xfId="3077" xr:uid="{BE1C7DA6-6767-476B-9502-AB563D49DCC5}"/>
    <cellStyle name="měny 2 3 3 2 2 6 3" xfId="2311" xr:uid="{A8430659-AB9A-4E16-B28A-948B0437F27B}"/>
    <cellStyle name="měny 2 3 3 2 2 7" xfId="155" xr:uid="{16E63CB3-D0DA-468F-85DF-A9DDA88FBBBF}"/>
    <cellStyle name="měny 2 3 3 2 2 7 2" xfId="1928" xr:uid="{CDF96BD1-3007-4DF1-A52E-9FFF5013F94A}"/>
    <cellStyle name="měny 2 3 3 2 2 8" xfId="921" xr:uid="{CA8D9AFB-2A94-447B-BF5D-BCC2C15AF556}"/>
    <cellStyle name="měny 2 3 3 2 2 8 2" xfId="2694" xr:uid="{6FB9D4D3-3A07-4CB2-ACC1-28468FF065C6}"/>
    <cellStyle name="měny 2 3 3 2 2 9" xfId="1687" xr:uid="{2D0D57EC-D2CB-402B-89AD-8AB24B711A64}"/>
    <cellStyle name="měny 2 3 3 2 2 9 2" xfId="3460" xr:uid="{E7920FEC-6710-4ECB-BF59-A853D96CD2E8}"/>
    <cellStyle name="měny 2 3 3 2 3" xfId="61" xr:uid="{00000000-0005-0000-0000-00001E000000}"/>
    <cellStyle name="měny 2 3 3 2 3 10" xfId="1837" xr:uid="{0B84D186-1008-4410-85D6-C91693ADFECB}"/>
    <cellStyle name="měny 2 3 3 2 3 2" xfId="118" xr:uid="{F6FF1D49-C6A9-4DE2-97BD-D277C4195500}"/>
    <cellStyle name="měny 2 3 3 2 3 2 2" xfId="446" xr:uid="{244D8FB0-DF66-40DE-A540-74EC1017FE97}"/>
    <cellStyle name="měny 2 3 3 2 3 2 2 2" xfId="829" xr:uid="{7FFFFB22-8DB4-4F94-9D67-F92AAD58B8A0}"/>
    <cellStyle name="měny 2 3 3 2 3 2 2 2 2" xfId="1595" xr:uid="{9DC2B51F-20D1-4818-8B7B-F5914F3C9A47}"/>
    <cellStyle name="měny 2 3 3 2 3 2 2 2 2 2" xfId="3368" xr:uid="{9B37AC37-0FB5-4BD4-A2CE-981226995EA3}"/>
    <cellStyle name="měny 2 3 3 2 3 2 2 2 3" xfId="2602" xr:uid="{4673E874-9033-4FC4-B0BD-18B323DAAD85}"/>
    <cellStyle name="měny 2 3 3 2 3 2 2 3" xfId="1212" xr:uid="{76A89E6E-DE88-4622-A864-C4069B779DC2}"/>
    <cellStyle name="měny 2 3 3 2 3 2 2 3 2" xfId="2985" xr:uid="{7F9DCEE7-1B04-4FA9-AEE2-E32E0BD2DA75}"/>
    <cellStyle name="měny 2 3 3 2 3 2 2 4" xfId="2219" xr:uid="{B009A047-983B-4CF0-A588-3E9F589333D2}"/>
    <cellStyle name="měny 2 3 3 2 3 2 3" xfId="665" xr:uid="{4D44A9A5-CE90-4807-8461-3CDBEDBA1B9B}"/>
    <cellStyle name="měny 2 3 3 2 3 2 3 2" xfId="1431" xr:uid="{40A1D46E-644A-4BF5-A137-350B79585190}"/>
    <cellStyle name="měny 2 3 3 2 3 2 3 2 2" xfId="3204" xr:uid="{03C97C1C-19B3-446A-BBD4-6FDA75203510}"/>
    <cellStyle name="měny 2 3 3 2 3 2 3 3" xfId="2438" xr:uid="{963FEB4B-EEFB-4AEE-88AB-D6ABA1C7D37E}"/>
    <cellStyle name="měny 2 3 3 2 3 2 4" xfId="282" xr:uid="{68E71A8D-5F1A-48FD-884E-785D92F67502}"/>
    <cellStyle name="měny 2 3 3 2 3 2 4 2" xfId="2055" xr:uid="{83934E15-30D6-4FB9-86C2-F47D1F617DEC}"/>
    <cellStyle name="měny 2 3 3 2 3 2 5" xfId="1048" xr:uid="{C45350FF-88C7-46DF-B16B-801EE99D042A}"/>
    <cellStyle name="měny 2 3 3 2 3 2 5 2" xfId="2821" xr:uid="{BF10D39F-5340-4598-90E1-EBC242A873C4}"/>
    <cellStyle name="měny 2 3 3 2 3 2 6" xfId="1759" xr:uid="{77B2C74B-2049-41D6-845A-7D1F73A724A0}"/>
    <cellStyle name="měny 2 3 3 2 3 2 6 2" xfId="3532" xr:uid="{182EF5E3-C3C2-4DC3-B2F6-4698E2E6E433}"/>
    <cellStyle name="měny 2 3 3 2 3 2 7" xfId="1891" xr:uid="{84759747-D63C-4B24-96E1-8D2CEFDB4F56}"/>
    <cellStyle name="měny 2 3 3 2 3 3" xfId="228" xr:uid="{C64EA867-215B-4DA8-AD8F-3BBFC680A387}"/>
    <cellStyle name="měny 2 3 3 2 3 3 2" xfId="392" xr:uid="{E5F1041D-E7B2-4628-8B45-23953DFADED2}"/>
    <cellStyle name="měny 2 3 3 2 3 3 2 2" xfId="775" xr:uid="{52B7122A-FD8B-4587-B91A-5A063F039691}"/>
    <cellStyle name="měny 2 3 3 2 3 3 2 2 2" xfId="1541" xr:uid="{818DB233-34D8-4862-A03D-9E365B2BCA69}"/>
    <cellStyle name="měny 2 3 3 2 3 3 2 2 2 2" xfId="3314" xr:uid="{6E1B81BD-5311-4FD4-AD24-026E461B5094}"/>
    <cellStyle name="měny 2 3 3 2 3 3 2 2 3" xfId="2548" xr:uid="{846EA059-4078-4DE7-83F8-7341F6ED5423}"/>
    <cellStyle name="měny 2 3 3 2 3 3 2 3" xfId="1158" xr:uid="{13F46585-CB0E-4E75-AB94-33AA525D1546}"/>
    <cellStyle name="měny 2 3 3 2 3 3 2 3 2" xfId="2931" xr:uid="{D5C7EE94-F052-4A49-B127-5C6D3EEBF573}"/>
    <cellStyle name="měny 2 3 3 2 3 3 2 4" xfId="2165" xr:uid="{39C225CD-6D1F-4A98-AB70-2EAEAFF57703}"/>
    <cellStyle name="měny 2 3 3 2 3 3 3" xfId="611" xr:uid="{C6FF248F-243F-4DA2-A510-203A2EE9A19C}"/>
    <cellStyle name="měny 2 3 3 2 3 3 3 2" xfId="1377" xr:uid="{68DD94E6-EE9A-4F1E-B438-DCEF6FD7CFA4}"/>
    <cellStyle name="měny 2 3 3 2 3 3 3 2 2" xfId="3150" xr:uid="{458EB3BE-6EA6-491C-B99C-D3F15F9583E6}"/>
    <cellStyle name="měny 2 3 3 2 3 3 3 3" xfId="2384" xr:uid="{59630131-B193-493A-894A-A9F423B28C98}"/>
    <cellStyle name="měny 2 3 3 2 3 3 4" xfId="994" xr:uid="{1118C3C8-BB06-4735-AAF5-EA99A0F8FE81}"/>
    <cellStyle name="měny 2 3 3 2 3 3 4 2" xfId="2767" xr:uid="{6878F460-B5A9-4302-AF1E-0D8126FC711D}"/>
    <cellStyle name="měny 2 3 3 2 3 3 5" xfId="2001" xr:uid="{1FEC53D0-96BE-48FC-B107-95C433370749}"/>
    <cellStyle name="měny 2 3 3 2 3 4" xfId="337" xr:uid="{BBDFCB0A-3AD1-4E91-AA71-0E3BA768A3CC}"/>
    <cellStyle name="měny 2 3 3 2 3 4 2" xfId="720" xr:uid="{FFAAC0B3-06F3-4C6A-B87D-ACAD03FCB20B}"/>
    <cellStyle name="měny 2 3 3 2 3 4 2 2" xfId="1486" xr:uid="{B4FE0DA8-B2B3-4C88-898D-73DA78BC3591}"/>
    <cellStyle name="měny 2 3 3 2 3 4 2 2 2" xfId="3259" xr:uid="{F4C2CF47-C7AB-4A7B-B406-B8A5A8C94343}"/>
    <cellStyle name="měny 2 3 3 2 3 4 2 3" xfId="2493" xr:uid="{793109B3-07E3-442D-8D40-BCD21EEA5D69}"/>
    <cellStyle name="měny 2 3 3 2 3 4 3" xfId="1103" xr:uid="{6CFD7C3E-F053-41E7-A3C1-41D14CC5029F}"/>
    <cellStyle name="měny 2 3 3 2 3 4 3 2" xfId="2876" xr:uid="{20C66A49-4806-4840-907B-1183EB4C8F04}"/>
    <cellStyle name="měny 2 3 3 2 3 4 4" xfId="2110" xr:uid="{30ADEABB-28A5-44C5-BE8E-05BA13D152EE}"/>
    <cellStyle name="měny 2 3 3 2 3 5" xfId="501" xr:uid="{FB70D76A-47CE-4503-ABEB-0EEF5A0A6098}"/>
    <cellStyle name="měny 2 3 3 2 3 5 2" xfId="884" xr:uid="{5FBB2031-869F-4E71-B2AD-81815208BAC3}"/>
    <cellStyle name="měny 2 3 3 2 3 5 2 2" xfId="1650" xr:uid="{57A22FFF-8978-4C6C-93E3-7408D2E7A492}"/>
    <cellStyle name="měny 2 3 3 2 3 5 2 2 2" xfId="3423" xr:uid="{2F3773CA-7E01-4D4C-8819-B0E12A77FC90}"/>
    <cellStyle name="měny 2 3 3 2 3 5 2 3" xfId="2657" xr:uid="{A74A3B1C-FC56-4B56-92F5-9E6ECBC7B83C}"/>
    <cellStyle name="měny 2 3 3 2 3 5 3" xfId="1267" xr:uid="{9BD06662-D278-4CFA-8AB5-EB521016B2CD}"/>
    <cellStyle name="měny 2 3 3 2 3 5 3 2" xfId="3040" xr:uid="{44791AD9-DED8-4725-8FFE-D2860A35EDEE}"/>
    <cellStyle name="měny 2 3 3 2 3 5 4" xfId="2274" xr:uid="{304E10ED-1B76-4AF4-89A1-E6DC0E1B4409}"/>
    <cellStyle name="měny 2 3 3 2 3 6" xfId="556" xr:uid="{C8286A6B-4B82-44F8-8EEA-079FF9CBB326}"/>
    <cellStyle name="měny 2 3 3 2 3 6 2" xfId="1322" xr:uid="{8EAD317B-1616-4199-95D9-922692285B16}"/>
    <cellStyle name="měny 2 3 3 2 3 6 2 2" xfId="3095" xr:uid="{1DB27B27-0A07-4508-BBCB-14CD237EA9C2}"/>
    <cellStyle name="měny 2 3 3 2 3 6 3" xfId="2329" xr:uid="{520BB141-3483-43C0-9EC0-03A03C6A8D84}"/>
    <cellStyle name="měny 2 3 3 2 3 7" xfId="173" xr:uid="{B296259D-EAE3-456D-881D-BE14D2D0795A}"/>
    <cellStyle name="měny 2 3 3 2 3 7 2" xfId="1946" xr:uid="{C650F198-382B-4D00-8AA4-DD4EF254C220}"/>
    <cellStyle name="měny 2 3 3 2 3 8" xfId="939" xr:uid="{7520B946-961A-482F-B186-CD13EC316FAC}"/>
    <cellStyle name="měny 2 3 3 2 3 8 2" xfId="2712" xr:uid="{3E270C20-1244-485E-BBBB-746657DDF091}"/>
    <cellStyle name="měny 2 3 3 2 3 9" xfId="1705" xr:uid="{52834C39-C150-4DA5-B4FF-B9E12E4741F8}"/>
    <cellStyle name="měny 2 3 3 2 3 9 2" xfId="3478" xr:uid="{A1A7643A-02E4-4453-BBB2-9DBFFBF359E4}"/>
    <cellStyle name="měny 2 3 3 2 4" xfId="82" xr:uid="{6B847645-E770-45F9-8E80-7E99B2A92AE3}"/>
    <cellStyle name="měny 2 3 3 2 4 2" xfId="410" xr:uid="{D0EE4101-0F62-4D79-A09F-49C87BAF5D1A}"/>
    <cellStyle name="měny 2 3 3 2 4 2 2" xfId="793" xr:uid="{A75E962E-6E80-4B05-B338-FF5DB58CD59D}"/>
    <cellStyle name="měny 2 3 3 2 4 2 2 2" xfId="1559" xr:uid="{C95D5BDB-604E-4CEC-AE19-90477E7FC7DB}"/>
    <cellStyle name="měny 2 3 3 2 4 2 2 2 2" xfId="3332" xr:uid="{6AE7E0FD-16E0-47D3-A2B4-8EEE004D4C21}"/>
    <cellStyle name="měny 2 3 3 2 4 2 2 3" xfId="2566" xr:uid="{B669D815-3918-4613-931E-0AC9796C4E3A}"/>
    <cellStyle name="měny 2 3 3 2 4 2 3" xfId="1176" xr:uid="{701AE96F-647F-44E2-A8C8-97B53AABF3AD}"/>
    <cellStyle name="měny 2 3 3 2 4 2 3 2" xfId="2949" xr:uid="{AF2B70F0-7C4D-47F5-A301-86E0D4491B86}"/>
    <cellStyle name="měny 2 3 3 2 4 2 4" xfId="2183" xr:uid="{59F215EB-F4CC-4EB6-B4F0-42FE4EFAA160}"/>
    <cellStyle name="měny 2 3 3 2 4 3" xfId="629" xr:uid="{00238300-181D-4EFE-9F2E-07F32390170C}"/>
    <cellStyle name="měny 2 3 3 2 4 3 2" xfId="1395" xr:uid="{BB2868A6-BF53-41CF-8CEE-3A95FF43C604}"/>
    <cellStyle name="měny 2 3 3 2 4 3 2 2" xfId="3168" xr:uid="{255EE72F-9B3A-435B-8A1F-14C7D3CA3AD5}"/>
    <cellStyle name="měny 2 3 3 2 4 3 3" xfId="2402" xr:uid="{AB8F604A-62C4-432D-97BD-5EB0F3027809}"/>
    <cellStyle name="měny 2 3 3 2 4 4" xfId="246" xr:uid="{CF462BFD-1FCB-476E-883B-D127523AD178}"/>
    <cellStyle name="měny 2 3 3 2 4 4 2" xfId="2019" xr:uid="{5D67695B-E666-427A-A545-F3B6F151AA37}"/>
    <cellStyle name="měny 2 3 3 2 4 5" xfId="1012" xr:uid="{D16E3238-2367-4FEE-B236-D5A2043CDE27}"/>
    <cellStyle name="měny 2 3 3 2 4 5 2" xfId="2785" xr:uid="{F950ADEC-B3BA-4389-B092-BAB26BA4C79C}"/>
    <cellStyle name="měny 2 3 3 2 4 6" xfId="1723" xr:uid="{E311AD40-0022-4E73-A4CC-878C30D1D174}"/>
    <cellStyle name="měny 2 3 3 2 4 6 2" xfId="3496" xr:uid="{3BD88735-561D-417D-9576-5954B3EB5661}"/>
    <cellStyle name="měny 2 3 3 2 4 7" xfId="1855" xr:uid="{1511FE53-5E03-48B7-A4A3-3D5DA3531669}"/>
    <cellStyle name="měny 2 3 3 2 5" xfId="192" xr:uid="{A66A11F3-C03E-439F-84C7-B66796C29ED6}"/>
    <cellStyle name="měny 2 3 3 2 5 2" xfId="356" xr:uid="{EE27806D-F2FD-427C-8546-F574564D507A}"/>
    <cellStyle name="měny 2 3 3 2 5 2 2" xfId="739" xr:uid="{547C140D-2E8D-4F1B-A9B7-5B034EC07D6C}"/>
    <cellStyle name="měny 2 3 3 2 5 2 2 2" xfId="1505" xr:uid="{8BFB85FF-8893-4BC2-AE52-1930976D4096}"/>
    <cellStyle name="měny 2 3 3 2 5 2 2 2 2" xfId="3278" xr:uid="{B698F893-C1DF-4D5C-B0B7-5D5358225234}"/>
    <cellStyle name="měny 2 3 3 2 5 2 2 3" xfId="2512" xr:uid="{E1D44639-6B5D-45CE-A7C9-4F2A835FA6DE}"/>
    <cellStyle name="měny 2 3 3 2 5 2 3" xfId="1122" xr:uid="{144A095C-010E-4256-9C81-925ABA5A8917}"/>
    <cellStyle name="měny 2 3 3 2 5 2 3 2" xfId="2895" xr:uid="{9CEEA087-D39D-4751-8F4F-0B220D3E42A1}"/>
    <cellStyle name="měny 2 3 3 2 5 2 4" xfId="2129" xr:uid="{F5057FB3-2161-417A-8530-6B50E3B122C2}"/>
    <cellStyle name="měny 2 3 3 2 5 3" xfId="575" xr:uid="{46B6B14E-C468-432A-9C34-AD572815F4DE}"/>
    <cellStyle name="měny 2 3 3 2 5 3 2" xfId="1341" xr:uid="{3ADDD235-A0D6-4E6D-87F6-79CB93AF4913}"/>
    <cellStyle name="měny 2 3 3 2 5 3 2 2" xfId="3114" xr:uid="{F4231812-5B4D-4532-B2B0-FD062DAFBEF8}"/>
    <cellStyle name="měny 2 3 3 2 5 3 3" xfId="2348" xr:uid="{3CBA0629-4785-4426-8E47-0234A2E440D4}"/>
    <cellStyle name="měny 2 3 3 2 5 4" xfId="958" xr:uid="{1F035AE9-197C-48BB-B0CF-3ADE9A0681DA}"/>
    <cellStyle name="měny 2 3 3 2 5 4 2" xfId="2731" xr:uid="{078A13C5-4EA1-4735-B621-78C9B8A11713}"/>
    <cellStyle name="měny 2 3 3 2 5 5" xfId="1965" xr:uid="{D7A78843-E302-44EB-A8D6-719F9F24BF39}"/>
    <cellStyle name="měny 2 3 3 2 6" xfId="301" xr:uid="{E98C7025-CDF6-44A1-A5B0-DD8ACC80F94C}"/>
    <cellStyle name="měny 2 3 3 2 6 2" xfId="684" xr:uid="{7C151340-274F-4343-A5F3-CAB144C84F3A}"/>
    <cellStyle name="měny 2 3 3 2 6 2 2" xfId="1450" xr:uid="{C3824EDA-FB98-4957-83A5-11379F3A357D}"/>
    <cellStyle name="měny 2 3 3 2 6 2 2 2" xfId="3223" xr:uid="{3FC89FAC-B703-4E62-A245-40E52149D4DB}"/>
    <cellStyle name="měny 2 3 3 2 6 2 3" xfId="2457" xr:uid="{F1354F08-82A3-43BB-BF39-FA6C32496FF1}"/>
    <cellStyle name="měny 2 3 3 2 6 3" xfId="1067" xr:uid="{EE7E19DF-41A4-4608-9414-9AEE0A6E7008}"/>
    <cellStyle name="měny 2 3 3 2 6 3 2" xfId="2840" xr:uid="{82988C54-D67C-4F61-A465-3DE0DDD75BFF}"/>
    <cellStyle name="měny 2 3 3 2 6 4" xfId="2074" xr:uid="{8C235219-AEBF-4B83-8EA3-FF186232A3EA}"/>
    <cellStyle name="měny 2 3 3 2 7" xfId="465" xr:uid="{2EE3AC2F-4738-47A8-AF8D-B3DC4A0FE866}"/>
    <cellStyle name="měny 2 3 3 2 7 2" xfId="848" xr:uid="{0EA0625D-E986-4AA7-A279-4933A771B4DB}"/>
    <cellStyle name="měny 2 3 3 2 7 2 2" xfId="1614" xr:uid="{16A191A3-38A0-4C96-8E08-D4D24F39D737}"/>
    <cellStyle name="měny 2 3 3 2 7 2 2 2" xfId="3387" xr:uid="{0D41442D-0423-47ED-A5E1-99FAF192F7C7}"/>
    <cellStyle name="měny 2 3 3 2 7 2 3" xfId="2621" xr:uid="{943AA0FB-C14D-430E-8E73-9A349BE859A6}"/>
    <cellStyle name="měny 2 3 3 2 7 3" xfId="1231" xr:uid="{26038611-227B-43DE-A878-625EA27D1C35}"/>
    <cellStyle name="měny 2 3 3 2 7 3 2" xfId="3004" xr:uid="{FF3F679E-9ABE-4330-8DA0-B700E2973DAA}"/>
    <cellStyle name="měny 2 3 3 2 7 4" xfId="2238" xr:uid="{D8CC9F51-09E0-4699-A2E8-4AE097760680}"/>
    <cellStyle name="měny 2 3 3 2 8" xfId="520" xr:uid="{7195E016-7FC9-4D84-B06A-AD0A8E923730}"/>
    <cellStyle name="měny 2 3 3 2 8 2" xfId="1286" xr:uid="{E63C0102-DF9C-4198-83B2-7166AAA0A90F}"/>
    <cellStyle name="měny 2 3 3 2 8 2 2" xfId="3059" xr:uid="{CCE16481-771C-42EC-AF56-D27C42E3EAB8}"/>
    <cellStyle name="měny 2 3 3 2 8 3" xfId="2293" xr:uid="{7B1A9283-1113-4A4E-99F4-AFB1AFF1F02E}"/>
    <cellStyle name="měny 2 3 3 2 9" xfId="137" xr:uid="{EA5F4DDB-690C-4541-B7A7-928726EB8648}"/>
    <cellStyle name="měny 2 3 3 2 9 2" xfId="1910" xr:uid="{574519B1-BDE8-49FB-B872-0F3870917DDD}"/>
    <cellStyle name="měny 2 3 3 3" xfId="34" xr:uid="{00000000-0005-0000-0000-00001F000000}"/>
    <cellStyle name="měny 2 3 3 3 10" xfId="1810" xr:uid="{FF092DA4-FDF2-47DB-A591-5E371035D6E5}"/>
    <cellStyle name="měny 2 3 3 3 2" xfId="91" xr:uid="{17F56920-83BD-4C2D-867D-AABE58EBDC56}"/>
    <cellStyle name="měny 2 3 3 3 2 2" xfId="419" xr:uid="{93A80BB3-6FDB-41D0-823E-4610B620C878}"/>
    <cellStyle name="měny 2 3 3 3 2 2 2" xfId="802" xr:uid="{B1DF8F00-75A6-4BB6-89DC-53BAC6F47948}"/>
    <cellStyle name="měny 2 3 3 3 2 2 2 2" xfId="1568" xr:uid="{67094FB1-0B63-413B-A14C-0648546B2537}"/>
    <cellStyle name="měny 2 3 3 3 2 2 2 2 2" xfId="3341" xr:uid="{4CF136B5-48E5-4B6E-A56B-687A56F3D500}"/>
    <cellStyle name="měny 2 3 3 3 2 2 2 3" xfId="2575" xr:uid="{2717F704-DA39-45C0-A764-EDEF15CDE74B}"/>
    <cellStyle name="měny 2 3 3 3 2 2 3" xfId="1185" xr:uid="{C7B7297D-156F-4C0F-831D-CFFCC6292D3A}"/>
    <cellStyle name="měny 2 3 3 3 2 2 3 2" xfId="2958" xr:uid="{0CB5A4F1-9BE2-40A0-9959-601E36A84D3E}"/>
    <cellStyle name="měny 2 3 3 3 2 2 4" xfId="2192" xr:uid="{52F70D44-0E69-443F-8775-F8178952AF8C}"/>
    <cellStyle name="měny 2 3 3 3 2 3" xfId="638" xr:uid="{84BB9636-53F3-45F7-A537-57CE33801C61}"/>
    <cellStyle name="měny 2 3 3 3 2 3 2" xfId="1404" xr:uid="{58E5EFC4-11CE-4A0D-9E46-4CED0480FC67}"/>
    <cellStyle name="měny 2 3 3 3 2 3 2 2" xfId="3177" xr:uid="{2B549D41-B707-4E26-999C-3AC94AA37228}"/>
    <cellStyle name="měny 2 3 3 3 2 3 3" xfId="2411" xr:uid="{E063BD2E-8E06-4396-9248-11AA9CAAA3BD}"/>
    <cellStyle name="měny 2 3 3 3 2 4" xfId="255" xr:uid="{CB5CE822-ECD3-4B76-BF5E-D7BF73FDA67A}"/>
    <cellStyle name="měny 2 3 3 3 2 4 2" xfId="2028" xr:uid="{F7288D30-BFBD-4893-9CEA-2735ED24229A}"/>
    <cellStyle name="měny 2 3 3 3 2 5" xfId="1021" xr:uid="{42C2D824-C663-42FE-83EA-17A3FD300A01}"/>
    <cellStyle name="měny 2 3 3 3 2 5 2" xfId="2794" xr:uid="{86A728B7-A2A1-4193-B4F1-7021CE5C333B}"/>
    <cellStyle name="měny 2 3 3 3 2 6" xfId="1732" xr:uid="{D97DD690-BE12-48FC-AB56-03C754F9F434}"/>
    <cellStyle name="měny 2 3 3 3 2 6 2" xfId="3505" xr:uid="{D85470F6-4CAA-4362-B96A-0E3282F2A92F}"/>
    <cellStyle name="měny 2 3 3 3 2 7" xfId="1864" xr:uid="{DED78EAE-D635-4274-B73A-E2A3B81C8C5E}"/>
    <cellStyle name="měny 2 3 3 3 3" xfId="201" xr:uid="{6DF2E7C1-F9BB-4E2E-A78F-35F5144FD47C}"/>
    <cellStyle name="měny 2 3 3 3 3 2" xfId="365" xr:uid="{2550DAEE-25DF-486A-A8D8-1466E4465409}"/>
    <cellStyle name="měny 2 3 3 3 3 2 2" xfId="748" xr:uid="{568AE336-EB31-4A91-BE7A-36433B9E2F3E}"/>
    <cellStyle name="měny 2 3 3 3 3 2 2 2" xfId="1514" xr:uid="{733C4491-ACFD-45B0-8869-BD366F1577A0}"/>
    <cellStyle name="měny 2 3 3 3 3 2 2 2 2" xfId="3287" xr:uid="{D35DA3DD-10A9-4F94-AF94-944CAAD38B27}"/>
    <cellStyle name="měny 2 3 3 3 3 2 2 3" xfId="2521" xr:uid="{F028B18C-8A98-4FCF-8E87-DE5296C2BE21}"/>
    <cellStyle name="měny 2 3 3 3 3 2 3" xfId="1131" xr:uid="{F498C295-0AF9-42A9-9086-8C9A41CDC75D}"/>
    <cellStyle name="měny 2 3 3 3 3 2 3 2" xfId="2904" xr:uid="{ACAEC0F2-E161-4739-AC52-6BF2264FA6F0}"/>
    <cellStyle name="měny 2 3 3 3 3 2 4" xfId="2138" xr:uid="{D3FDB6C6-03B7-40E8-98B8-FF69C6C40BB7}"/>
    <cellStyle name="měny 2 3 3 3 3 3" xfId="584" xr:uid="{38D2854F-3E0B-424D-800C-2549AADAA132}"/>
    <cellStyle name="měny 2 3 3 3 3 3 2" xfId="1350" xr:uid="{62405EEC-7F46-4698-8FD1-D0F28A4AD327}"/>
    <cellStyle name="měny 2 3 3 3 3 3 2 2" xfId="3123" xr:uid="{EF077A2A-3B49-440B-9AC3-7DA85B735D65}"/>
    <cellStyle name="měny 2 3 3 3 3 3 3" xfId="2357" xr:uid="{3CEF2C9B-805B-4E14-8038-4A447B359E14}"/>
    <cellStyle name="měny 2 3 3 3 3 4" xfId="967" xr:uid="{7FF0B0A8-1EAB-46F7-8932-78203CA901F6}"/>
    <cellStyle name="měny 2 3 3 3 3 4 2" xfId="2740" xr:uid="{D3E7C31D-2C77-42E6-892F-FFD9EEB08D59}"/>
    <cellStyle name="měny 2 3 3 3 3 5" xfId="1974" xr:uid="{826DECA3-EB30-4F49-941C-21499BF721A6}"/>
    <cellStyle name="měny 2 3 3 3 4" xfId="310" xr:uid="{0801CB9A-D9A5-4F07-9D50-044A399A6F6C}"/>
    <cellStyle name="měny 2 3 3 3 4 2" xfId="693" xr:uid="{0A0D9EDF-5D6D-4446-A7E3-DA26F9D6C323}"/>
    <cellStyle name="měny 2 3 3 3 4 2 2" xfId="1459" xr:uid="{402FE28F-5ED1-47FB-A8F3-FB6D84DAEB7B}"/>
    <cellStyle name="měny 2 3 3 3 4 2 2 2" xfId="3232" xr:uid="{D24DC321-9BD6-40F4-82D2-745340422A8F}"/>
    <cellStyle name="měny 2 3 3 3 4 2 3" xfId="2466" xr:uid="{70F7F090-8A0F-4351-AF46-DE64FA7733D7}"/>
    <cellStyle name="měny 2 3 3 3 4 3" xfId="1076" xr:uid="{58D0BFAC-1607-454D-A524-456979675847}"/>
    <cellStyle name="měny 2 3 3 3 4 3 2" xfId="2849" xr:uid="{DBE6EB62-BFA7-430C-8047-AD0F640F6FB5}"/>
    <cellStyle name="měny 2 3 3 3 4 4" xfId="2083" xr:uid="{9BEF8C36-C1AA-495A-86CB-C9E93F22E892}"/>
    <cellStyle name="měny 2 3 3 3 5" xfId="474" xr:uid="{E739D0A6-87FB-4755-AD89-BF0F0C5CF45C}"/>
    <cellStyle name="měny 2 3 3 3 5 2" xfId="857" xr:uid="{842E9234-9E30-43C9-A147-03E76E3D0BCD}"/>
    <cellStyle name="měny 2 3 3 3 5 2 2" xfId="1623" xr:uid="{A1F4B9F8-E80E-4989-8D6C-5DC1D6755950}"/>
    <cellStyle name="měny 2 3 3 3 5 2 2 2" xfId="3396" xr:uid="{C3AD14D2-B6F3-48CC-84E7-12C39ECA3FE4}"/>
    <cellStyle name="měny 2 3 3 3 5 2 3" xfId="2630" xr:uid="{AEE051FB-26DB-4009-9E92-8EB1701B505B}"/>
    <cellStyle name="měny 2 3 3 3 5 3" xfId="1240" xr:uid="{FC13FC90-8D84-483F-96F6-DAA7D3C76855}"/>
    <cellStyle name="měny 2 3 3 3 5 3 2" xfId="3013" xr:uid="{25C586D5-ED54-4D17-993B-18162671A5AC}"/>
    <cellStyle name="měny 2 3 3 3 5 4" xfId="2247" xr:uid="{FD074631-0E38-498C-8486-0F9B5726DDCD}"/>
    <cellStyle name="měny 2 3 3 3 6" xfId="529" xr:uid="{0147569A-39EB-4E81-8DC1-32779E4AF04D}"/>
    <cellStyle name="měny 2 3 3 3 6 2" xfId="1295" xr:uid="{EB6701ED-896B-4871-AB53-454154239E92}"/>
    <cellStyle name="měny 2 3 3 3 6 2 2" xfId="3068" xr:uid="{8E24760B-71C6-4B8E-A8E4-55C0FA5FD9F7}"/>
    <cellStyle name="měny 2 3 3 3 6 3" xfId="2302" xr:uid="{6D480C16-94CE-4174-B1F7-7BE81CE5B5CA}"/>
    <cellStyle name="měny 2 3 3 3 7" xfId="146" xr:uid="{C4DF1F7C-5B8F-4AD1-82B2-368B286B9716}"/>
    <cellStyle name="měny 2 3 3 3 7 2" xfId="1919" xr:uid="{B201A4E4-EAA5-46BF-8B84-D1614165608E}"/>
    <cellStyle name="měny 2 3 3 3 8" xfId="912" xr:uid="{27C620FF-7BBB-4FBC-A03F-3D4E34156345}"/>
    <cellStyle name="měny 2 3 3 3 8 2" xfId="2685" xr:uid="{C5202D15-40E8-40A3-B5B9-F0AFB35F7A3C}"/>
    <cellStyle name="měny 2 3 3 3 9" xfId="1678" xr:uid="{24550F14-024F-45E2-8A93-990234E09D5B}"/>
    <cellStyle name="měny 2 3 3 3 9 2" xfId="3451" xr:uid="{F7001718-D5E8-4E34-9A28-F10C85018AC5}"/>
    <cellStyle name="měny 2 3 3 4" xfId="52" xr:uid="{00000000-0005-0000-0000-000020000000}"/>
    <cellStyle name="měny 2 3 3 4 10" xfId="1828" xr:uid="{A78B94DC-2264-4146-A6A4-102F1627EC19}"/>
    <cellStyle name="měny 2 3 3 4 2" xfId="109" xr:uid="{9CEAF838-81BB-4007-BF7B-755276D2E743}"/>
    <cellStyle name="měny 2 3 3 4 2 2" xfId="437" xr:uid="{B7E7C4B3-A988-463C-AC58-0B3861F8F802}"/>
    <cellStyle name="měny 2 3 3 4 2 2 2" xfId="820" xr:uid="{BB2F457C-9F26-4100-B807-1E5A831D59F3}"/>
    <cellStyle name="měny 2 3 3 4 2 2 2 2" xfId="1586" xr:uid="{6B6821B2-FF9B-44D5-8CF7-280041C27095}"/>
    <cellStyle name="měny 2 3 3 4 2 2 2 2 2" xfId="3359" xr:uid="{EFC19114-EABA-45C1-8297-5E80403A41D6}"/>
    <cellStyle name="měny 2 3 3 4 2 2 2 3" xfId="2593" xr:uid="{5EF4F109-C26B-4EFB-BF85-17E416EC3297}"/>
    <cellStyle name="měny 2 3 3 4 2 2 3" xfId="1203" xr:uid="{1BADE681-5AFE-4089-93F6-4CCAEFA675D1}"/>
    <cellStyle name="měny 2 3 3 4 2 2 3 2" xfId="2976" xr:uid="{68F2CB25-4872-4464-97FA-E645A6AAFC02}"/>
    <cellStyle name="měny 2 3 3 4 2 2 4" xfId="2210" xr:uid="{844C287E-70EB-472D-8EDD-A73D0FC2EE13}"/>
    <cellStyle name="měny 2 3 3 4 2 3" xfId="656" xr:uid="{A70261AE-728A-45EF-8673-6DB6037A8235}"/>
    <cellStyle name="měny 2 3 3 4 2 3 2" xfId="1422" xr:uid="{E0882923-3EFC-445D-8511-C5CCE29C8803}"/>
    <cellStyle name="měny 2 3 3 4 2 3 2 2" xfId="3195" xr:uid="{98B25419-8248-44DC-B2C7-7126C3445CE5}"/>
    <cellStyle name="měny 2 3 3 4 2 3 3" xfId="2429" xr:uid="{BE96DAA9-E5B9-449D-A17A-4230B0C8D3A3}"/>
    <cellStyle name="měny 2 3 3 4 2 4" xfId="273" xr:uid="{968CDA5C-8834-40AF-A812-234091144588}"/>
    <cellStyle name="měny 2 3 3 4 2 4 2" xfId="2046" xr:uid="{30000FC9-9E76-4957-9FB4-56DA6147A980}"/>
    <cellStyle name="měny 2 3 3 4 2 5" xfId="1039" xr:uid="{6EC3D9C4-D404-415C-8AC2-35C79CF3C200}"/>
    <cellStyle name="měny 2 3 3 4 2 5 2" xfId="2812" xr:uid="{5DB5084C-A9FC-4BD8-B990-0CEC6C184906}"/>
    <cellStyle name="měny 2 3 3 4 2 6" xfId="1750" xr:uid="{53FA0104-5E79-4487-A6E2-0633FB041EC2}"/>
    <cellStyle name="měny 2 3 3 4 2 6 2" xfId="3523" xr:uid="{B8D5303B-4681-4D9F-AFDD-690805F4CDC3}"/>
    <cellStyle name="měny 2 3 3 4 2 7" xfId="1882" xr:uid="{E5BEE182-ACBA-4F31-B878-037B95318C7B}"/>
    <cellStyle name="měny 2 3 3 4 3" xfId="219" xr:uid="{DED98E64-181B-4BFC-AB47-AC1023AF5405}"/>
    <cellStyle name="měny 2 3 3 4 3 2" xfId="383" xr:uid="{99404634-4633-444E-987A-7C9D2C571915}"/>
    <cellStyle name="měny 2 3 3 4 3 2 2" xfId="766" xr:uid="{7500D343-BF22-4C3B-9327-DE37E8B36207}"/>
    <cellStyle name="měny 2 3 3 4 3 2 2 2" xfId="1532" xr:uid="{EF07B3BD-58F3-438A-B07E-84FCA32EE3D2}"/>
    <cellStyle name="měny 2 3 3 4 3 2 2 2 2" xfId="3305" xr:uid="{D81604C2-71C6-47CA-BD0A-7B7E17280D74}"/>
    <cellStyle name="měny 2 3 3 4 3 2 2 3" xfId="2539" xr:uid="{39954718-D2BF-4181-8CB7-CABB40B6B174}"/>
    <cellStyle name="měny 2 3 3 4 3 2 3" xfId="1149" xr:uid="{59A7B415-AC38-4905-A402-C682DBFEE8C1}"/>
    <cellStyle name="měny 2 3 3 4 3 2 3 2" xfId="2922" xr:uid="{F5B1527C-5764-4390-99EC-849BC8EF9CFC}"/>
    <cellStyle name="měny 2 3 3 4 3 2 4" xfId="2156" xr:uid="{94DA0869-3EEE-4159-834B-31597C38D703}"/>
    <cellStyle name="měny 2 3 3 4 3 3" xfId="602" xr:uid="{741C56A4-4A5F-4BEA-AEEB-F1F8C32E2495}"/>
    <cellStyle name="měny 2 3 3 4 3 3 2" xfId="1368" xr:uid="{ABC2E11E-00BA-41F6-8091-E6B9C746BFEA}"/>
    <cellStyle name="měny 2 3 3 4 3 3 2 2" xfId="3141" xr:uid="{F110902D-C884-4B49-9B19-6B8CDD4B2C1E}"/>
    <cellStyle name="měny 2 3 3 4 3 3 3" xfId="2375" xr:uid="{3103128F-A606-4FE0-928B-6955E1D58D25}"/>
    <cellStyle name="měny 2 3 3 4 3 4" xfId="985" xr:uid="{C98FF400-513F-4B53-BC93-F857BF4C9832}"/>
    <cellStyle name="měny 2 3 3 4 3 4 2" xfId="2758" xr:uid="{035F243A-648E-4F94-B56D-80A9152EE21F}"/>
    <cellStyle name="měny 2 3 3 4 3 5" xfId="1992" xr:uid="{7572CE3E-AFA2-42E6-86BE-5CD6C3D2DF1C}"/>
    <cellStyle name="měny 2 3 3 4 4" xfId="328" xr:uid="{7D132F87-A49D-4BF4-A00F-6F3402BFC598}"/>
    <cellStyle name="měny 2 3 3 4 4 2" xfId="711" xr:uid="{CA5657B8-9619-41CF-BA34-9EB0BC2BA80F}"/>
    <cellStyle name="měny 2 3 3 4 4 2 2" xfId="1477" xr:uid="{FC6B3EF2-2162-4F2A-983F-52FDABEAB3A6}"/>
    <cellStyle name="měny 2 3 3 4 4 2 2 2" xfId="3250" xr:uid="{612C4D2E-C87A-4162-A27B-E4E88E158FF9}"/>
    <cellStyle name="měny 2 3 3 4 4 2 3" xfId="2484" xr:uid="{6B5CF46A-D158-4045-AE40-5AD7A5770D7D}"/>
    <cellStyle name="měny 2 3 3 4 4 3" xfId="1094" xr:uid="{F7BFF026-235C-4136-A754-F59DF827FFE9}"/>
    <cellStyle name="měny 2 3 3 4 4 3 2" xfId="2867" xr:uid="{1CB80221-02F7-4A6D-AD00-EC4D5BBAA5AE}"/>
    <cellStyle name="měny 2 3 3 4 4 4" xfId="2101" xr:uid="{7867AE64-664E-4ECE-A340-F200ACB23D64}"/>
    <cellStyle name="měny 2 3 3 4 5" xfId="492" xr:uid="{4A09DDF9-BA4B-4549-B1EF-460C1CB336F0}"/>
    <cellStyle name="měny 2 3 3 4 5 2" xfId="875" xr:uid="{57BFCEB4-96CB-432A-8C80-7F76ECEEBE54}"/>
    <cellStyle name="měny 2 3 3 4 5 2 2" xfId="1641" xr:uid="{8AA47174-B920-467A-944A-927E5B82205A}"/>
    <cellStyle name="měny 2 3 3 4 5 2 2 2" xfId="3414" xr:uid="{94D67429-DF31-47C0-A7FA-5B6D3C1FB1B9}"/>
    <cellStyle name="měny 2 3 3 4 5 2 3" xfId="2648" xr:uid="{B7866BDD-E7C8-4544-B1C2-E8F3DD820A24}"/>
    <cellStyle name="měny 2 3 3 4 5 3" xfId="1258" xr:uid="{AF1CC69B-BB14-4225-BC98-26D2D757636C}"/>
    <cellStyle name="měny 2 3 3 4 5 3 2" xfId="3031" xr:uid="{818F2215-C493-4C05-8A46-566DC7B39AF3}"/>
    <cellStyle name="měny 2 3 3 4 5 4" xfId="2265" xr:uid="{499D64C3-B38D-4089-9A02-12BE07489086}"/>
    <cellStyle name="měny 2 3 3 4 6" xfId="547" xr:uid="{B8CB42E1-14FC-42EA-BC72-24492745063F}"/>
    <cellStyle name="měny 2 3 3 4 6 2" xfId="1313" xr:uid="{6F55BAA5-180F-4DBF-8D65-022714F155AF}"/>
    <cellStyle name="měny 2 3 3 4 6 2 2" xfId="3086" xr:uid="{E7442930-0619-4207-A74E-4E656A009CBF}"/>
    <cellStyle name="měny 2 3 3 4 6 3" xfId="2320" xr:uid="{EC6545A3-B6DF-4314-9AD2-7916A22EDCC3}"/>
    <cellStyle name="měny 2 3 3 4 7" xfId="164" xr:uid="{000FC98B-82F7-47DD-AF98-904D8D897482}"/>
    <cellStyle name="měny 2 3 3 4 7 2" xfId="1937" xr:uid="{11E9741F-652C-46AE-8CC0-75052B5E3B1E}"/>
    <cellStyle name="měny 2 3 3 4 8" xfId="930" xr:uid="{AFCA03A3-59FB-4BE7-B314-5FA70D2CE981}"/>
    <cellStyle name="měny 2 3 3 4 8 2" xfId="2703" xr:uid="{BDD80800-AF3E-40CB-933A-AD7A63EBD946}"/>
    <cellStyle name="měny 2 3 3 4 9" xfId="1696" xr:uid="{1809E13A-BC39-4B78-A528-536A62087BAC}"/>
    <cellStyle name="měny 2 3 3 4 9 2" xfId="3469" xr:uid="{5F98FDE5-4268-4AD6-A166-55738B08DA7A}"/>
    <cellStyle name="měny 2 3 3 5" xfId="73" xr:uid="{0C52190C-A00A-42C2-9C0E-4A3C294C8A2F}"/>
    <cellStyle name="měny 2 3 3 5 2" xfId="401" xr:uid="{DBFF7A17-6877-45E3-A8AF-B7943BED6FB6}"/>
    <cellStyle name="měny 2 3 3 5 2 2" xfId="784" xr:uid="{8D971F4F-AC9B-48F1-A2A6-6C5A39230A53}"/>
    <cellStyle name="měny 2 3 3 5 2 2 2" xfId="1550" xr:uid="{0D7C57AF-7E87-43C6-BFCF-DF38DD29BFFC}"/>
    <cellStyle name="měny 2 3 3 5 2 2 2 2" xfId="3323" xr:uid="{2F5B9F58-8C99-4718-BE78-4DAB219C4B32}"/>
    <cellStyle name="měny 2 3 3 5 2 2 3" xfId="2557" xr:uid="{FF05C2D9-24A6-4E96-B4B3-B54F5717514F}"/>
    <cellStyle name="měny 2 3 3 5 2 3" xfId="1167" xr:uid="{939B6F82-3AE5-44B1-8AC4-D571B6D37680}"/>
    <cellStyle name="měny 2 3 3 5 2 3 2" xfId="2940" xr:uid="{DA1DB415-7330-4F5F-B1AE-5B922249B20D}"/>
    <cellStyle name="měny 2 3 3 5 2 4" xfId="2174" xr:uid="{D0B72985-9C48-4F2F-A444-D09801157EE0}"/>
    <cellStyle name="měny 2 3 3 5 3" xfId="620" xr:uid="{2AD50D32-8257-49BF-9E12-A6412F9F66FF}"/>
    <cellStyle name="měny 2 3 3 5 3 2" xfId="1386" xr:uid="{478ECD72-785E-4F40-931E-2505C66C3B73}"/>
    <cellStyle name="měny 2 3 3 5 3 2 2" xfId="3159" xr:uid="{A487A9DD-36DF-4F62-9BB6-7E52120BED95}"/>
    <cellStyle name="měny 2 3 3 5 3 3" xfId="2393" xr:uid="{B5200D27-44F6-464A-B66D-8F5F830F02CC}"/>
    <cellStyle name="měny 2 3 3 5 4" xfId="237" xr:uid="{960DFD05-E998-4233-A77C-8EAD60A30DCE}"/>
    <cellStyle name="měny 2 3 3 5 4 2" xfId="2010" xr:uid="{D8FA363D-65F3-4E81-AFE5-9ACFD4F613E1}"/>
    <cellStyle name="měny 2 3 3 5 5" xfId="1003" xr:uid="{67928979-5D3B-4AF9-99CD-63B53D91A02F}"/>
    <cellStyle name="měny 2 3 3 5 5 2" xfId="2776" xr:uid="{D5BE0C90-7BAD-4F88-AECF-8D77CEFD710D}"/>
    <cellStyle name="měny 2 3 3 5 6" xfId="1714" xr:uid="{6F491270-785E-4D83-95FD-A0BB5EDF699A}"/>
    <cellStyle name="měny 2 3 3 5 6 2" xfId="3487" xr:uid="{8CEA1FE2-28E6-41F0-AFC7-B1325791EC11}"/>
    <cellStyle name="měny 2 3 3 5 7" xfId="1846" xr:uid="{DFE3DB2F-7400-4C97-9E84-58E9D89F2EAA}"/>
    <cellStyle name="měny 2 3 3 6" xfId="183" xr:uid="{9B39711D-9A8C-4D6A-9649-BE91B2736D9B}"/>
    <cellStyle name="měny 2 3 3 6 2" xfId="347" xr:uid="{88AD9D9E-B3C6-4561-8589-D71BAEDC03AD}"/>
    <cellStyle name="měny 2 3 3 6 2 2" xfId="730" xr:uid="{5ACED6BE-3271-451F-9D98-FB5D5BE4F8B8}"/>
    <cellStyle name="měny 2 3 3 6 2 2 2" xfId="1496" xr:uid="{9BEB01E9-7D28-4328-9D96-08763753FF37}"/>
    <cellStyle name="měny 2 3 3 6 2 2 2 2" xfId="3269" xr:uid="{42A66E4C-5B7D-4436-8221-A43C03284B6E}"/>
    <cellStyle name="měny 2 3 3 6 2 2 3" xfId="2503" xr:uid="{7216575D-5361-4103-99DF-D83CE9C1369D}"/>
    <cellStyle name="měny 2 3 3 6 2 3" xfId="1113" xr:uid="{92143AF5-4961-4451-A9F9-2AC93B3C47B5}"/>
    <cellStyle name="měny 2 3 3 6 2 3 2" xfId="2886" xr:uid="{9CD8B7C5-B204-4D90-B721-7F4C79C42271}"/>
    <cellStyle name="měny 2 3 3 6 2 4" xfId="2120" xr:uid="{41AADA05-369E-457A-B1FD-912E7D62745C}"/>
    <cellStyle name="měny 2 3 3 6 3" xfId="566" xr:uid="{E7EA9262-6D78-4133-9A63-E957537FE880}"/>
    <cellStyle name="měny 2 3 3 6 3 2" xfId="1332" xr:uid="{9C6C096B-16CA-44B9-AB43-730C0D4F6911}"/>
    <cellStyle name="měny 2 3 3 6 3 2 2" xfId="3105" xr:uid="{891B859B-E04C-4A00-9D20-3FDB5C8667A5}"/>
    <cellStyle name="měny 2 3 3 6 3 3" xfId="2339" xr:uid="{D3E762A0-522F-4251-94A4-DD65AD9040DE}"/>
    <cellStyle name="měny 2 3 3 6 4" xfId="949" xr:uid="{8CD71D1A-662B-4DFD-AA8B-3B19E52161A0}"/>
    <cellStyle name="měny 2 3 3 6 4 2" xfId="2722" xr:uid="{2C370077-FA1A-40F4-83C5-680C47C6FC64}"/>
    <cellStyle name="měny 2 3 3 6 5" xfId="1956" xr:uid="{AA577509-3726-4E92-90C3-7D151D26B79A}"/>
    <cellStyle name="měny 2 3 3 7" xfId="292" xr:uid="{41E32AE4-DF0D-4AC8-BE39-58F8248F482D}"/>
    <cellStyle name="měny 2 3 3 7 2" xfId="675" xr:uid="{2CA78AEC-2230-4A72-B82D-DE2A4D4EEBCD}"/>
    <cellStyle name="měny 2 3 3 7 2 2" xfId="1441" xr:uid="{C639D2FA-AABC-4D8E-9BFE-FC436253039A}"/>
    <cellStyle name="měny 2 3 3 7 2 2 2" xfId="3214" xr:uid="{3171AFC4-107A-4527-9B66-285903AB04F6}"/>
    <cellStyle name="měny 2 3 3 7 2 3" xfId="2448" xr:uid="{060F905E-874A-43E5-830A-55DE4D418D1F}"/>
    <cellStyle name="měny 2 3 3 7 3" xfId="1058" xr:uid="{2FB640F0-F2CB-4EC3-8D82-2A5C6C59BBA3}"/>
    <cellStyle name="měny 2 3 3 7 3 2" xfId="2831" xr:uid="{24793448-F7EE-43AF-9270-0555B4A46124}"/>
    <cellStyle name="měny 2 3 3 7 4" xfId="2065" xr:uid="{71BD3CB0-0946-482C-BE49-E1515E792365}"/>
    <cellStyle name="měny 2 3 3 8" xfId="456" xr:uid="{CDB927B4-588F-4D6E-9FA0-F985AD674EE3}"/>
    <cellStyle name="měny 2 3 3 8 2" xfId="839" xr:uid="{4C15F1E6-25B4-4540-9936-C1FE2C44C08D}"/>
    <cellStyle name="měny 2 3 3 8 2 2" xfId="1605" xr:uid="{06EB6B02-65A4-4DEE-BD56-5A263782FA40}"/>
    <cellStyle name="měny 2 3 3 8 2 2 2" xfId="3378" xr:uid="{79BB52B4-6BBC-4BBB-B7D7-C53085D56308}"/>
    <cellStyle name="měny 2 3 3 8 2 3" xfId="2612" xr:uid="{8101BC52-DDDE-4A71-94B2-1A31009A7310}"/>
    <cellStyle name="měny 2 3 3 8 3" xfId="1222" xr:uid="{20123158-E23B-4901-B20C-1B895DF41CA1}"/>
    <cellStyle name="měny 2 3 3 8 3 2" xfId="2995" xr:uid="{4C7FB11D-D054-4923-BE72-D09E740B0011}"/>
    <cellStyle name="měny 2 3 3 8 4" xfId="2229" xr:uid="{EBF6469D-AD0F-4FBF-87C2-5267B0CD22B6}"/>
    <cellStyle name="měny 2 3 3 9" xfId="511" xr:uid="{B13E5487-2DC0-48C8-A6C9-F397563A3BF8}"/>
    <cellStyle name="měny 2 3 3 9 2" xfId="1277" xr:uid="{0C223835-5197-4D6F-922A-A70863910630}"/>
    <cellStyle name="měny 2 3 3 9 2 2" xfId="3050" xr:uid="{8E6B37B0-D683-407D-922D-D89CCAA28857}"/>
    <cellStyle name="měny 2 3 3 9 3" xfId="2284" xr:uid="{EE780B28-BAC1-4574-9C14-75865DD5177E}"/>
    <cellStyle name="měny 2 3 4" xfId="19" xr:uid="{00000000-0005-0000-0000-000021000000}"/>
    <cellStyle name="měny 2 3 4 10" xfId="897" xr:uid="{F738520D-C1C2-4E25-9F7D-7E6BE86DD254}"/>
    <cellStyle name="měny 2 3 4 10 2" xfId="2670" xr:uid="{32334DCF-D884-4846-89A8-30A8F826F0C4}"/>
    <cellStyle name="měny 2 3 4 11" xfId="1663" xr:uid="{738C99B6-083B-444B-97E4-AD65989E97DE}"/>
    <cellStyle name="měny 2 3 4 11 2" xfId="3436" xr:uid="{395E3E46-5DAD-485B-B33C-FA4CE218B989}"/>
    <cellStyle name="měny 2 3 4 12" xfId="1795" xr:uid="{C7349C4A-0A76-4688-867E-1DAD26AE72E0}"/>
    <cellStyle name="měny 2 3 4 2" xfId="37" xr:uid="{00000000-0005-0000-0000-000022000000}"/>
    <cellStyle name="měny 2 3 4 2 10" xfId="1813" xr:uid="{C92DF80E-6CF1-462B-AF4C-66F2029517AD}"/>
    <cellStyle name="měny 2 3 4 2 2" xfId="94" xr:uid="{E2851182-D486-4BDC-981B-2D84BF498406}"/>
    <cellStyle name="měny 2 3 4 2 2 2" xfId="422" xr:uid="{688A632A-2454-469B-B9B1-5F14E9845E35}"/>
    <cellStyle name="měny 2 3 4 2 2 2 2" xfId="805" xr:uid="{45CFD164-A6E4-412F-8963-566190F9310F}"/>
    <cellStyle name="měny 2 3 4 2 2 2 2 2" xfId="1571" xr:uid="{38829AA7-7157-40B8-87EC-E750B405E002}"/>
    <cellStyle name="měny 2 3 4 2 2 2 2 2 2" xfId="3344" xr:uid="{26869553-25DB-4DB3-86A3-E24E4CE99022}"/>
    <cellStyle name="měny 2 3 4 2 2 2 2 3" xfId="2578" xr:uid="{58639F0C-A02B-498E-B51F-44F11FF3A61D}"/>
    <cellStyle name="měny 2 3 4 2 2 2 3" xfId="1188" xr:uid="{DBEDE786-763F-460E-AAEA-B83A7F1C4F59}"/>
    <cellStyle name="měny 2 3 4 2 2 2 3 2" xfId="2961" xr:uid="{63520181-712F-4E2B-BC2C-C19FF4A70BDA}"/>
    <cellStyle name="měny 2 3 4 2 2 2 4" xfId="2195" xr:uid="{240FD6AC-8159-4424-9A5F-2403E6BEFE75}"/>
    <cellStyle name="měny 2 3 4 2 2 3" xfId="641" xr:uid="{08A6C18A-A92B-4756-9CB5-C9F0B1FD8377}"/>
    <cellStyle name="měny 2 3 4 2 2 3 2" xfId="1407" xr:uid="{9D0DF45A-E552-47DC-92D9-7BC80815F736}"/>
    <cellStyle name="měny 2 3 4 2 2 3 2 2" xfId="3180" xr:uid="{33877149-FC36-4E30-9958-EFF0BFABBAAB}"/>
    <cellStyle name="měny 2 3 4 2 2 3 3" xfId="2414" xr:uid="{EAAB0EA4-E389-4CA7-96EE-AEAB28BB841A}"/>
    <cellStyle name="měny 2 3 4 2 2 4" xfId="258" xr:uid="{5F408B98-3A9F-4070-A2B5-9A5A972CB4C3}"/>
    <cellStyle name="měny 2 3 4 2 2 4 2" xfId="2031" xr:uid="{130BE4C7-95C2-4430-9C6D-4484644066A6}"/>
    <cellStyle name="měny 2 3 4 2 2 5" xfId="1024" xr:uid="{6EED742B-02FF-4D4A-A9A7-012AD4993422}"/>
    <cellStyle name="měny 2 3 4 2 2 5 2" xfId="2797" xr:uid="{2C310FC3-F32C-400F-B929-4EB01B4C3035}"/>
    <cellStyle name="měny 2 3 4 2 2 6" xfId="1735" xr:uid="{3B44B0E4-8921-46E2-8E02-373A4EC5C806}"/>
    <cellStyle name="měny 2 3 4 2 2 6 2" xfId="3508" xr:uid="{1E14D9ED-8C86-4D24-A28B-C87B067F82C0}"/>
    <cellStyle name="měny 2 3 4 2 2 7" xfId="1867" xr:uid="{F9C52392-F766-4C74-9B77-911D4DA3615F}"/>
    <cellStyle name="měny 2 3 4 2 3" xfId="204" xr:uid="{0D2522B6-CE6F-44A2-B2DB-A68708CA0B04}"/>
    <cellStyle name="měny 2 3 4 2 3 2" xfId="368" xr:uid="{F8CEB6ED-6C29-4F75-8A72-0FA9E1629058}"/>
    <cellStyle name="měny 2 3 4 2 3 2 2" xfId="751" xr:uid="{285D82A8-34D7-4E02-9533-65AA90D97DF6}"/>
    <cellStyle name="měny 2 3 4 2 3 2 2 2" xfId="1517" xr:uid="{7DB46864-5E2F-4960-92AC-147DBB587B14}"/>
    <cellStyle name="měny 2 3 4 2 3 2 2 2 2" xfId="3290" xr:uid="{9A1CE322-3FB2-48AF-AEDC-CE216B376BE5}"/>
    <cellStyle name="měny 2 3 4 2 3 2 2 3" xfId="2524" xr:uid="{4F7AEBC6-0704-4A39-8511-83A8FEC8EF2A}"/>
    <cellStyle name="měny 2 3 4 2 3 2 3" xfId="1134" xr:uid="{9A29EA18-E774-4C2F-9041-4A1F40D82C4F}"/>
    <cellStyle name="měny 2 3 4 2 3 2 3 2" xfId="2907" xr:uid="{B1FA93E2-FCFE-4BD9-834D-479113B6AFEF}"/>
    <cellStyle name="měny 2 3 4 2 3 2 4" xfId="2141" xr:uid="{FD682617-0D76-473D-8618-C57887F4778A}"/>
    <cellStyle name="měny 2 3 4 2 3 3" xfId="587" xr:uid="{F5B76761-45FC-488C-A62D-6BD31B129237}"/>
    <cellStyle name="měny 2 3 4 2 3 3 2" xfId="1353" xr:uid="{CA6A37A2-1537-4873-A5C9-21F8F6858E08}"/>
    <cellStyle name="měny 2 3 4 2 3 3 2 2" xfId="3126" xr:uid="{C87E0F55-9C55-42F9-9CF7-6B61B44CB48A}"/>
    <cellStyle name="měny 2 3 4 2 3 3 3" xfId="2360" xr:uid="{2B89D54B-C0D0-4C98-AD13-EDE7D29D68BB}"/>
    <cellStyle name="měny 2 3 4 2 3 4" xfId="970" xr:uid="{BD816964-2547-40F2-BB6C-88EF12CDEBD5}"/>
    <cellStyle name="měny 2 3 4 2 3 4 2" xfId="2743" xr:uid="{8A16C80F-E1FE-4747-9AA8-11C8B5DE275C}"/>
    <cellStyle name="měny 2 3 4 2 3 5" xfId="1977" xr:uid="{6EE1D22D-548D-408B-968F-07E83828E451}"/>
    <cellStyle name="měny 2 3 4 2 4" xfId="313" xr:uid="{B9E3711C-2A9C-4C59-832A-A472B4AF1AD3}"/>
    <cellStyle name="měny 2 3 4 2 4 2" xfId="696" xr:uid="{9299AF5B-C6D1-4335-8C1C-D20778BA46D1}"/>
    <cellStyle name="měny 2 3 4 2 4 2 2" xfId="1462" xr:uid="{3D298A76-C3E4-4787-B79C-4A10A5F1A653}"/>
    <cellStyle name="měny 2 3 4 2 4 2 2 2" xfId="3235" xr:uid="{3A5C9F21-BADD-41DC-8FF8-ADEE7B5891D5}"/>
    <cellStyle name="měny 2 3 4 2 4 2 3" xfId="2469" xr:uid="{647A1BDE-5399-43FA-99DE-9918BA52B478}"/>
    <cellStyle name="měny 2 3 4 2 4 3" xfId="1079" xr:uid="{0BBD124F-1862-48DE-86C0-020C10F86F65}"/>
    <cellStyle name="měny 2 3 4 2 4 3 2" xfId="2852" xr:uid="{80B6BB6C-7EFF-4686-B56B-E155B7A77155}"/>
    <cellStyle name="měny 2 3 4 2 4 4" xfId="2086" xr:uid="{F43B2725-3906-4F0D-A531-E856BFEC31F3}"/>
    <cellStyle name="měny 2 3 4 2 5" xfId="477" xr:uid="{E248FFEC-3BCF-420C-8262-00ACC520C5DE}"/>
    <cellStyle name="měny 2 3 4 2 5 2" xfId="860" xr:uid="{2874542D-FBC5-4E83-8605-CD8FC66F516E}"/>
    <cellStyle name="měny 2 3 4 2 5 2 2" xfId="1626" xr:uid="{30AC1176-F487-4241-9D9F-9D924FFDA04D}"/>
    <cellStyle name="měny 2 3 4 2 5 2 2 2" xfId="3399" xr:uid="{87889D0F-9A6C-4E5D-AA79-28E9AD5EC11A}"/>
    <cellStyle name="měny 2 3 4 2 5 2 3" xfId="2633" xr:uid="{1F7C7FC0-E967-4D10-AA9E-396DFACE2B77}"/>
    <cellStyle name="měny 2 3 4 2 5 3" xfId="1243" xr:uid="{34664688-3A3A-4209-B772-17AE8EBD5C29}"/>
    <cellStyle name="měny 2 3 4 2 5 3 2" xfId="3016" xr:uid="{3A169563-E878-40AB-92AB-C0B86892D013}"/>
    <cellStyle name="měny 2 3 4 2 5 4" xfId="2250" xr:uid="{BA00DC5E-C1ED-41E4-B1CC-35375F3F37FE}"/>
    <cellStyle name="měny 2 3 4 2 6" xfId="532" xr:uid="{756DAD66-2A87-458E-8D2C-513DAFFD5881}"/>
    <cellStyle name="měny 2 3 4 2 6 2" xfId="1298" xr:uid="{A98917E1-3CDD-44EA-BB88-E6B1FBB310BA}"/>
    <cellStyle name="měny 2 3 4 2 6 2 2" xfId="3071" xr:uid="{286F20BD-A2D7-4208-B3AD-0AB0784C100A}"/>
    <cellStyle name="měny 2 3 4 2 6 3" xfId="2305" xr:uid="{F76EAF32-9446-40DF-B4D3-FECEC66599D5}"/>
    <cellStyle name="měny 2 3 4 2 7" xfId="149" xr:uid="{36CE1B95-B024-41D5-9F12-D66AC0C121A4}"/>
    <cellStyle name="měny 2 3 4 2 7 2" xfId="1922" xr:uid="{908CD410-D13E-49C5-AD53-4A7F1582D9A9}"/>
    <cellStyle name="měny 2 3 4 2 8" xfId="915" xr:uid="{ACB8D085-AA05-444E-94A9-0B11256882CF}"/>
    <cellStyle name="měny 2 3 4 2 8 2" xfId="2688" xr:uid="{1912D909-6D2D-4A99-91DD-59D29C92CBC7}"/>
    <cellStyle name="měny 2 3 4 2 9" xfId="1681" xr:uid="{A2C52EF4-422E-4BC1-A981-4B1FCA2F0C33}"/>
    <cellStyle name="měny 2 3 4 2 9 2" xfId="3454" xr:uid="{101FB865-5D6B-47C6-B9D9-5BD1796ED668}"/>
    <cellStyle name="měny 2 3 4 3" xfId="55" xr:uid="{00000000-0005-0000-0000-000023000000}"/>
    <cellStyle name="měny 2 3 4 3 10" xfId="1831" xr:uid="{81607761-A422-4397-B925-9184CD8D6EB0}"/>
    <cellStyle name="měny 2 3 4 3 2" xfId="112" xr:uid="{68AD69E7-6B3E-40A2-9769-696E7F4F8710}"/>
    <cellStyle name="měny 2 3 4 3 2 2" xfId="440" xr:uid="{9661E303-4B0B-46C8-82F9-846541BFB790}"/>
    <cellStyle name="měny 2 3 4 3 2 2 2" xfId="823" xr:uid="{6104AEE3-2616-4B8C-9633-E34DA19889BA}"/>
    <cellStyle name="měny 2 3 4 3 2 2 2 2" xfId="1589" xr:uid="{A03D3B8F-3D70-4115-BF76-AB7A7C05141A}"/>
    <cellStyle name="měny 2 3 4 3 2 2 2 2 2" xfId="3362" xr:uid="{7BE28FE6-A4DB-4D28-B4E5-A1A592CAF811}"/>
    <cellStyle name="měny 2 3 4 3 2 2 2 3" xfId="2596" xr:uid="{E94249F7-0C5C-42DA-95D1-76307B798388}"/>
    <cellStyle name="měny 2 3 4 3 2 2 3" xfId="1206" xr:uid="{F82B5640-3D80-4467-B5EB-E25BD0B1F6A8}"/>
    <cellStyle name="měny 2 3 4 3 2 2 3 2" xfId="2979" xr:uid="{ACD6B5BA-A080-48F5-A47D-FB50DEC929CA}"/>
    <cellStyle name="měny 2 3 4 3 2 2 4" xfId="2213" xr:uid="{FB92E3B6-FFBD-4AF5-9128-E770E221FD62}"/>
    <cellStyle name="měny 2 3 4 3 2 3" xfId="659" xr:uid="{DDB03B51-285D-465D-83CC-715A4354EABC}"/>
    <cellStyle name="měny 2 3 4 3 2 3 2" xfId="1425" xr:uid="{4F3CFEBB-69E4-429A-9810-0BF3970E569B}"/>
    <cellStyle name="měny 2 3 4 3 2 3 2 2" xfId="3198" xr:uid="{BC3D240B-6937-4455-B573-BE77AB48E704}"/>
    <cellStyle name="měny 2 3 4 3 2 3 3" xfId="2432" xr:uid="{8DE4AA93-CE88-4BA9-8FF4-6A04DB788CA4}"/>
    <cellStyle name="měny 2 3 4 3 2 4" xfId="276" xr:uid="{6D264FBB-694A-4D70-BFD5-EB220B1DA2E0}"/>
    <cellStyle name="měny 2 3 4 3 2 4 2" xfId="2049" xr:uid="{942BB605-D7FC-4531-B848-5F16D228E88C}"/>
    <cellStyle name="měny 2 3 4 3 2 5" xfId="1042" xr:uid="{D820BAEC-EB06-4F4F-B110-0E8572660B98}"/>
    <cellStyle name="měny 2 3 4 3 2 5 2" xfId="2815" xr:uid="{D5EF2FBE-70E5-494B-8E26-4C6DC39ABDE9}"/>
    <cellStyle name="měny 2 3 4 3 2 6" xfId="1753" xr:uid="{73C4BCE0-1693-4936-83FD-7786672F6EF1}"/>
    <cellStyle name="měny 2 3 4 3 2 6 2" xfId="3526" xr:uid="{C2195B13-3310-4A21-AA6D-F47D7CB7130E}"/>
    <cellStyle name="měny 2 3 4 3 2 7" xfId="1885" xr:uid="{E8205D48-CDA4-4816-A986-1A80BC734E64}"/>
    <cellStyle name="měny 2 3 4 3 3" xfId="222" xr:uid="{5193F871-28E2-4419-B9D1-8FB1AE4D3C67}"/>
    <cellStyle name="měny 2 3 4 3 3 2" xfId="386" xr:uid="{B21F53F6-3955-487B-B602-D4765B1ED247}"/>
    <cellStyle name="měny 2 3 4 3 3 2 2" xfId="769" xr:uid="{0A351753-6F35-4ED6-8AAE-788789D767DF}"/>
    <cellStyle name="měny 2 3 4 3 3 2 2 2" xfId="1535" xr:uid="{C8609A73-2143-4356-8369-8CCF8EAB7CCB}"/>
    <cellStyle name="měny 2 3 4 3 3 2 2 2 2" xfId="3308" xr:uid="{DCF32ABF-F57E-4F0A-AEDA-72D93F952E95}"/>
    <cellStyle name="měny 2 3 4 3 3 2 2 3" xfId="2542" xr:uid="{324DEE10-0EED-4FF5-A992-50917A31253D}"/>
    <cellStyle name="měny 2 3 4 3 3 2 3" xfId="1152" xr:uid="{791DBE77-19A4-47E6-9C17-C6766FF84062}"/>
    <cellStyle name="měny 2 3 4 3 3 2 3 2" xfId="2925" xr:uid="{BF9DF4D5-CF85-484D-8CA1-F8631E9C4E9A}"/>
    <cellStyle name="měny 2 3 4 3 3 2 4" xfId="2159" xr:uid="{BD661418-A7F3-4656-B42A-303903F11AC4}"/>
    <cellStyle name="měny 2 3 4 3 3 3" xfId="605" xr:uid="{624F623D-5F4B-470B-AC6D-AB93567EA92F}"/>
    <cellStyle name="měny 2 3 4 3 3 3 2" xfId="1371" xr:uid="{179AEAEF-40BA-47A8-BEDD-85781D46F55C}"/>
    <cellStyle name="měny 2 3 4 3 3 3 2 2" xfId="3144" xr:uid="{00849DA0-C226-4272-AEB5-F6F846F7E52C}"/>
    <cellStyle name="měny 2 3 4 3 3 3 3" xfId="2378" xr:uid="{91C5D6F4-26E5-4F8A-8AE0-BE7FC9C66B22}"/>
    <cellStyle name="měny 2 3 4 3 3 4" xfId="988" xr:uid="{BBC4EC8C-2FFC-4AAE-9775-CA28819BCD05}"/>
    <cellStyle name="měny 2 3 4 3 3 4 2" xfId="2761" xr:uid="{FBA06FB5-4834-4CE3-8A2C-CEFBBC76E4DA}"/>
    <cellStyle name="měny 2 3 4 3 3 5" xfId="1995" xr:uid="{75C37B93-296A-4B29-93F1-8A71D1BEF834}"/>
    <cellStyle name="měny 2 3 4 3 4" xfId="331" xr:uid="{CE56254B-7FE1-4857-A782-B31928D793B4}"/>
    <cellStyle name="měny 2 3 4 3 4 2" xfId="714" xr:uid="{F03A5327-DDA4-4276-B376-F9DA00812E32}"/>
    <cellStyle name="měny 2 3 4 3 4 2 2" xfId="1480" xr:uid="{8A331E76-655E-4154-BD28-DED7EBA072E0}"/>
    <cellStyle name="měny 2 3 4 3 4 2 2 2" xfId="3253" xr:uid="{32BF1CDE-6AAE-4967-9893-261B4B3F2FB4}"/>
    <cellStyle name="měny 2 3 4 3 4 2 3" xfId="2487" xr:uid="{A4D76637-2FE0-4681-9F3A-FEF0FB68E3C7}"/>
    <cellStyle name="měny 2 3 4 3 4 3" xfId="1097" xr:uid="{6256EB19-1727-4D19-B610-63D826823449}"/>
    <cellStyle name="měny 2 3 4 3 4 3 2" xfId="2870" xr:uid="{73CCC083-181E-413C-8A88-735623C3EE0E}"/>
    <cellStyle name="měny 2 3 4 3 4 4" xfId="2104" xr:uid="{2507D2F1-0C42-4CA1-8249-65257CCF87F4}"/>
    <cellStyle name="měny 2 3 4 3 5" xfId="495" xr:uid="{C5FD6568-1C54-4F4A-AA80-DE1EDA232A96}"/>
    <cellStyle name="měny 2 3 4 3 5 2" xfId="878" xr:uid="{883F3D5B-603A-4AF0-A8C6-00FB83667804}"/>
    <cellStyle name="měny 2 3 4 3 5 2 2" xfId="1644" xr:uid="{867D4DC3-8C5E-4E59-9B49-9CE03C7326EF}"/>
    <cellStyle name="měny 2 3 4 3 5 2 2 2" xfId="3417" xr:uid="{E8220062-843C-472C-873E-9AE752E6197D}"/>
    <cellStyle name="měny 2 3 4 3 5 2 3" xfId="2651" xr:uid="{26625057-9ACE-44D6-A0D1-796442B006A0}"/>
    <cellStyle name="měny 2 3 4 3 5 3" xfId="1261" xr:uid="{1614805E-6CE3-4E08-998A-DE53E34B39C4}"/>
    <cellStyle name="měny 2 3 4 3 5 3 2" xfId="3034" xr:uid="{CAD77E82-EBCD-452B-B7E4-E8AD298FAF10}"/>
    <cellStyle name="měny 2 3 4 3 5 4" xfId="2268" xr:uid="{5722C791-8740-4443-BA76-8C0078CEB924}"/>
    <cellStyle name="měny 2 3 4 3 6" xfId="550" xr:uid="{38C993F9-17C2-4C93-9D4B-C3CC34157723}"/>
    <cellStyle name="měny 2 3 4 3 6 2" xfId="1316" xr:uid="{89C47D38-DC7A-4B1B-AA1B-E064B6778010}"/>
    <cellStyle name="měny 2 3 4 3 6 2 2" xfId="3089" xr:uid="{9E683A00-2A9B-4B7D-A4CF-43DED591C1D7}"/>
    <cellStyle name="měny 2 3 4 3 6 3" xfId="2323" xr:uid="{552EDA6B-88EA-4AC0-B1AE-84051AE9B8B3}"/>
    <cellStyle name="měny 2 3 4 3 7" xfId="167" xr:uid="{69923E30-4513-4AFC-817C-81FE3CAED7E7}"/>
    <cellStyle name="měny 2 3 4 3 7 2" xfId="1940" xr:uid="{7B5AC36F-73AF-4BF6-8CF5-F7FF71871DB1}"/>
    <cellStyle name="měny 2 3 4 3 8" xfId="933" xr:uid="{FBD386B0-AD3A-442B-85BA-82F026132C9D}"/>
    <cellStyle name="měny 2 3 4 3 8 2" xfId="2706" xr:uid="{A179B07D-0090-4CD1-95FC-966E0C9B0EB0}"/>
    <cellStyle name="měny 2 3 4 3 9" xfId="1699" xr:uid="{0AF95379-F71E-47EA-B37E-C8EC46DAEF39}"/>
    <cellStyle name="měny 2 3 4 3 9 2" xfId="3472" xr:uid="{BF364045-59F2-45CF-99EA-64CEDA716A4B}"/>
    <cellStyle name="měny 2 3 4 4" xfId="76" xr:uid="{EF4336B6-49F9-4239-80CB-089E719F9DC9}"/>
    <cellStyle name="měny 2 3 4 4 2" xfId="404" xr:uid="{4613ED38-41A6-446E-A951-CEFC033C930F}"/>
    <cellStyle name="měny 2 3 4 4 2 2" xfId="787" xr:uid="{3050E33B-8305-461D-8FF7-4ED6A872B365}"/>
    <cellStyle name="měny 2 3 4 4 2 2 2" xfId="1553" xr:uid="{8A94B076-25F1-4F09-8965-180D71D3A11A}"/>
    <cellStyle name="měny 2 3 4 4 2 2 2 2" xfId="3326" xr:uid="{E5542E65-7FE9-4EF8-AEEF-AA7AB8D65FC8}"/>
    <cellStyle name="měny 2 3 4 4 2 2 3" xfId="2560" xr:uid="{0AE75A9C-6B6C-4395-B880-8BED817B06E7}"/>
    <cellStyle name="měny 2 3 4 4 2 3" xfId="1170" xr:uid="{EA6680CE-CEC7-4ADA-9A6D-BF9D1C7F1220}"/>
    <cellStyle name="měny 2 3 4 4 2 3 2" xfId="2943" xr:uid="{557BFA0B-9641-4719-90E8-A320D68F7934}"/>
    <cellStyle name="měny 2 3 4 4 2 4" xfId="2177" xr:uid="{5C9396A1-CC0C-4B26-B533-BE9F286BB418}"/>
    <cellStyle name="měny 2 3 4 4 3" xfId="623" xr:uid="{3638D27C-3668-4578-AA8F-D93F228D68D3}"/>
    <cellStyle name="měny 2 3 4 4 3 2" xfId="1389" xr:uid="{141A5F35-30B4-4E9C-8C38-A8FF843E7B94}"/>
    <cellStyle name="měny 2 3 4 4 3 2 2" xfId="3162" xr:uid="{EA18D8E0-1B78-474C-95B4-03F71C7035D2}"/>
    <cellStyle name="měny 2 3 4 4 3 3" xfId="2396" xr:uid="{919CFED9-EA6D-4712-A650-1C9C8EAC8AE5}"/>
    <cellStyle name="měny 2 3 4 4 4" xfId="240" xr:uid="{843EF0F0-6357-4246-82C9-B45CD800DFEB}"/>
    <cellStyle name="měny 2 3 4 4 4 2" xfId="2013" xr:uid="{C5A70B3F-590C-43A4-BAC4-F454748F7AC3}"/>
    <cellStyle name="měny 2 3 4 4 5" xfId="1006" xr:uid="{E4F7496F-8C5F-4E70-A6A6-27B5AF7FE53C}"/>
    <cellStyle name="měny 2 3 4 4 5 2" xfId="2779" xr:uid="{9B862058-59BA-4A10-AABA-AE3167FC73B1}"/>
    <cellStyle name="měny 2 3 4 4 6" xfId="1717" xr:uid="{64D34854-6A26-4C84-A7A5-B0BF0D61BEE7}"/>
    <cellStyle name="měny 2 3 4 4 6 2" xfId="3490" xr:uid="{DA0A2641-1C2A-4F5E-9BAC-E826AD03BCF3}"/>
    <cellStyle name="měny 2 3 4 4 7" xfId="1849" xr:uid="{219BD8CA-3107-4DA4-9A27-41BA6C211DEE}"/>
    <cellStyle name="měny 2 3 4 5" xfId="186" xr:uid="{6268F863-C439-4099-BD32-78F973A239F5}"/>
    <cellStyle name="měny 2 3 4 5 2" xfId="350" xr:uid="{4E40CEDB-62E3-4C90-97CA-F42F5870C6F7}"/>
    <cellStyle name="měny 2 3 4 5 2 2" xfId="733" xr:uid="{207DF96A-8A92-4717-941B-15DB1F60E221}"/>
    <cellStyle name="měny 2 3 4 5 2 2 2" xfId="1499" xr:uid="{E4A5357A-AB40-4E8D-B8BD-9A242CEF0CD9}"/>
    <cellStyle name="měny 2 3 4 5 2 2 2 2" xfId="3272" xr:uid="{F8E9CE66-3E96-4B07-9B03-BABC604B7D19}"/>
    <cellStyle name="měny 2 3 4 5 2 2 3" xfId="2506" xr:uid="{92BE6CD5-2F16-4539-8A77-FC939654C911}"/>
    <cellStyle name="měny 2 3 4 5 2 3" xfId="1116" xr:uid="{9BBD4A0D-4C57-4513-954C-840B2FD5D029}"/>
    <cellStyle name="měny 2 3 4 5 2 3 2" xfId="2889" xr:uid="{0336CCF8-E64F-4782-A7FF-4D51085B7412}"/>
    <cellStyle name="měny 2 3 4 5 2 4" xfId="2123" xr:uid="{6E025D49-A292-4E99-A782-4AAC89A34670}"/>
    <cellStyle name="měny 2 3 4 5 3" xfId="569" xr:uid="{12E2D71D-0DBF-493A-8684-F583E0987599}"/>
    <cellStyle name="měny 2 3 4 5 3 2" xfId="1335" xr:uid="{D98F8984-87E5-40FD-8520-3F45FBAAB611}"/>
    <cellStyle name="měny 2 3 4 5 3 2 2" xfId="3108" xr:uid="{EB70ED89-3D9B-46B8-A251-57BA25131AC7}"/>
    <cellStyle name="měny 2 3 4 5 3 3" xfId="2342" xr:uid="{C0F3B159-4640-4DCA-9BAB-5EAE8DF5E290}"/>
    <cellStyle name="měny 2 3 4 5 4" xfId="952" xr:uid="{B47038B6-A02C-43AB-A7C0-8469AD46622E}"/>
    <cellStyle name="měny 2 3 4 5 4 2" xfId="2725" xr:uid="{C738C481-AB0A-4107-A07B-1F98676D2F59}"/>
    <cellStyle name="měny 2 3 4 5 5" xfId="1959" xr:uid="{134AF76F-54B1-446D-948F-FC25A9F4F9E7}"/>
    <cellStyle name="měny 2 3 4 6" xfId="295" xr:uid="{68EF7011-C1BB-4583-877A-758DD75AA0FA}"/>
    <cellStyle name="měny 2 3 4 6 2" xfId="678" xr:uid="{27164850-93FA-413E-A1D7-1EB7C241776D}"/>
    <cellStyle name="měny 2 3 4 6 2 2" xfId="1444" xr:uid="{719AB638-B9FD-4C54-BC1B-8935B11B157A}"/>
    <cellStyle name="měny 2 3 4 6 2 2 2" xfId="3217" xr:uid="{1246D2E2-73E0-4038-A2E1-227C50FCE4D5}"/>
    <cellStyle name="měny 2 3 4 6 2 3" xfId="2451" xr:uid="{9FDCC171-F675-4D46-A6A4-63DDD7820E57}"/>
    <cellStyle name="měny 2 3 4 6 3" xfId="1061" xr:uid="{893FA3FD-4F90-48D4-BE97-2C5E938B5FC4}"/>
    <cellStyle name="měny 2 3 4 6 3 2" xfId="2834" xr:uid="{FDA2B79F-D9B6-45D7-9B5A-00E5A9BDBE7C}"/>
    <cellStyle name="měny 2 3 4 6 4" xfId="2068" xr:uid="{4A157407-07D0-42F2-A82C-09F5691E6127}"/>
    <cellStyle name="měny 2 3 4 7" xfId="459" xr:uid="{DDA916DE-CB95-43A3-A3E1-7C52B4E5E491}"/>
    <cellStyle name="měny 2 3 4 7 2" xfId="842" xr:uid="{1A44599F-A0E6-48F8-AE87-E28373803AC9}"/>
    <cellStyle name="měny 2 3 4 7 2 2" xfId="1608" xr:uid="{8CAD432F-A804-4E96-8286-6D21BAC60250}"/>
    <cellStyle name="měny 2 3 4 7 2 2 2" xfId="3381" xr:uid="{A8AC282E-4DC2-408E-A3AC-556EE892E810}"/>
    <cellStyle name="měny 2 3 4 7 2 3" xfId="2615" xr:uid="{1B0B2D1B-A073-47D8-A255-F7C1786C1A0B}"/>
    <cellStyle name="měny 2 3 4 7 3" xfId="1225" xr:uid="{264C2463-E082-47A7-9520-425C7E221CD0}"/>
    <cellStyle name="měny 2 3 4 7 3 2" xfId="2998" xr:uid="{9D8EB871-1CDE-4076-BC5A-3C9F5E5F11B3}"/>
    <cellStyle name="měny 2 3 4 7 4" xfId="2232" xr:uid="{58CA77AA-8F4B-4427-B016-0E2D4A047EFF}"/>
    <cellStyle name="měny 2 3 4 8" xfId="514" xr:uid="{F7EB62C1-45D4-49BB-870F-91FA7657DDC5}"/>
    <cellStyle name="měny 2 3 4 8 2" xfId="1280" xr:uid="{D0B7B951-9081-4EBC-8491-823B926B9FA2}"/>
    <cellStyle name="měny 2 3 4 8 2 2" xfId="3053" xr:uid="{75934E09-A3A6-42A7-8E57-6E51B1EFAFD2}"/>
    <cellStyle name="měny 2 3 4 8 3" xfId="2287" xr:uid="{BE248069-82A4-4BBF-9165-1EC9C9CA94B3}"/>
    <cellStyle name="měny 2 3 4 9" xfId="131" xr:uid="{3C7F762F-71D6-44EC-9ABB-88678485C5CD}"/>
    <cellStyle name="měny 2 3 4 9 2" xfId="1904" xr:uid="{A5FEAE9B-4A3F-4189-978F-70E51C0B0049}"/>
    <cellStyle name="měny 2 3 5" xfId="28" xr:uid="{00000000-0005-0000-0000-000024000000}"/>
    <cellStyle name="měny 2 3 5 10" xfId="1804" xr:uid="{53304750-AA59-4DE9-A2AE-D45165638115}"/>
    <cellStyle name="měny 2 3 5 2" xfId="85" xr:uid="{122C9242-89D2-48F8-940E-763ED8ABB1FB}"/>
    <cellStyle name="měny 2 3 5 2 2" xfId="413" xr:uid="{1B6EB43F-2EE1-4BB4-9959-05A3A6E3551A}"/>
    <cellStyle name="měny 2 3 5 2 2 2" xfId="796" xr:uid="{59B64956-9634-4770-A17F-A4C21A89F2CC}"/>
    <cellStyle name="měny 2 3 5 2 2 2 2" xfId="1562" xr:uid="{A3A4F142-4D45-4827-9F25-3093D7C869FF}"/>
    <cellStyle name="měny 2 3 5 2 2 2 2 2" xfId="3335" xr:uid="{2F787FDB-9563-4557-B6D6-F88696F59C73}"/>
    <cellStyle name="měny 2 3 5 2 2 2 3" xfId="2569" xr:uid="{779B0A9D-032E-45B9-AFB0-A83FA9702A8F}"/>
    <cellStyle name="měny 2 3 5 2 2 3" xfId="1179" xr:uid="{F4AE7A4F-D3B0-4E0B-9963-434F8CFCA561}"/>
    <cellStyle name="měny 2 3 5 2 2 3 2" xfId="2952" xr:uid="{386E8826-07BA-4B55-AEB5-6D5BE0D6E33C}"/>
    <cellStyle name="měny 2 3 5 2 2 4" xfId="2186" xr:uid="{795A414A-705E-4DE3-9E1D-907A170E01C2}"/>
    <cellStyle name="měny 2 3 5 2 3" xfId="632" xr:uid="{AB1BC319-04D0-481A-88F0-E2FF2CA16433}"/>
    <cellStyle name="měny 2 3 5 2 3 2" xfId="1398" xr:uid="{FCE09225-0007-45B9-9330-0D5559121559}"/>
    <cellStyle name="měny 2 3 5 2 3 2 2" xfId="3171" xr:uid="{9B7BC145-5DE4-422C-849E-FFFB0EF3D5AF}"/>
    <cellStyle name="měny 2 3 5 2 3 3" xfId="2405" xr:uid="{2BEA7EDD-CEF6-4EB3-B5AF-1B3551872B12}"/>
    <cellStyle name="měny 2 3 5 2 4" xfId="249" xr:uid="{CB8712B0-77CF-4A8D-BCBB-E94D9B081907}"/>
    <cellStyle name="měny 2 3 5 2 4 2" xfId="2022" xr:uid="{A0958BB2-CCCA-4050-B693-B3228FE751FD}"/>
    <cellStyle name="měny 2 3 5 2 5" xfId="1015" xr:uid="{D76728F0-FCE6-4505-8C9A-ACA67F442328}"/>
    <cellStyle name="měny 2 3 5 2 5 2" xfId="2788" xr:uid="{DCF273B5-0C50-4AA1-84CA-967385ACCED6}"/>
    <cellStyle name="měny 2 3 5 2 6" xfId="1726" xr:uid="{C364BB55-FF8D-4E54-955C-5686122AA18E}"/>
    <cellStyle name="měny 2 3 5 2 6 2" xfId="3499" xr:uid="{0AF07E3F-7962-44C0-A224-86840AD6702F}"/>
    <cellStyle name="měny 2 3 5 2 7" xfId="1858" xr:uid="{87185D9C-4DAA-4E4A-9875-8065B8A44634}"/>
    <cellStyle name="měny 2 3 5 3" xfId="195" xr:uid="{AB11EBAF-9C40-4E17-9D93-99D7B34C8E5A}"/>
    <cellStyle name="měny 2 3 5 3 2" xfId="359" xr:uid="{34D7CC6E-A22E-4FDC-8625-9E2D0B3219C9}"/>
    <cellStyle name="měny 2 3 5 3 2 2" xfId="742" xr:uid="{490EDE60-D0D5-44F6-9F80-5F30F7FEBE8A}"/>
    <cellStyle name="měny 2 3 5 3 2 2 2" xfId="1508" xr:uid="{905FF068-15A2-41FC-8BBC-A4F2574C4DD6}"/>
    <cellStyle name="měny 2 3 5 3 2 2 2 2" xfId="3281" xr:uid="{9FEFA67B-413E-41FF-9F7C-8B87A2240DCF}"/>
    <cellStyle name="měny 2 3 5 3 2 2 3" xfId="2515" xr:uid="{478A550F-982D-4F17-A79F-E31EE65B8C17}"/>
    <cellStyle name="měny 2 3 5 3 2 3" xfId="1125" xr:uid="{5A177F89-265E-4BF2-9E35-F7D96B31B955}"/>
    <cellStyle name="měny 2 3 5 3 2 3 2" xfId="2898" xr:uid="{E220D654-696E-4D73-A568-022D6EF979A3}"/>
    <cellStyle name="měny 2 3 5 3 2 4" xfId="2132" xr:uid="{55F57625-5F23-45E1-A4AA-8DF7C9679F5A}"/>
    <cellStyle name="měny 2 3 5 3 3" xfId="578" xr:uid="{811E574A-E343-4572-9C02-0EA5232FFA09}"/>
    <cellStyle name="měny 2 3 5 3 3 2" xfId="1344" xr:uid="{C88C6AB5-D4E7-47BD-8485-8ECEDA18F55B}"/>
    <cellStyle name="měny 2 3 5 3 3 2 2" xfId="3117" xr:uid="{935C5470-E6C2-477B-9C2C-177996A3A232}"/>
    <cellStyle name="měny 2 3 5 3 3 3" xfId="2351" xr:uid="{58D74EEE-AA17-40D9-948F-259F4D64E3EC}"/>
    <cellStyle name="měny 2 3 5 3 4" xfId="961" xr:uid="{A7CDD628-80E5-46C1-938C-5172F1A263EC}"/>
    <cellStyle name="měny 2 3 5 3 4 2" xfId="2734" xr:uid="{7856AC9F-AFBC-43E6-8D1C-B14773E63038}"/>
    <cellStyle name="měny 2 3 5 3 5" xfId="1968" xr:uid="{194F17F0-9F49-4965-9C30-A5BB10C6EA79}"/>
    <cellStyle name="měny 2 3 5 4" xfId="304" xr:uid="{DC7CABDF-E147-42C6-87AB-DE9A6CA7310B}"/>
    <cellStyle name="měny 2 3 5 4 2" xfId="687" xr:uid="{E7DE5CD0-8A70-4EAA-83C5-413C8D7DB0F4}"/>
    <cellStyle name="měny 2 3 5 4 2 2" xfId="1453" xr:uid="{8D526FE0-FFD5-4A44-99D1-6EBCE044A338}"/>
    <cellStyle name="měny 2 3 5 4 2 2 2" xfId="3226" xr:uid="{B1DAB2D7-65C4-49D8-BA02-77BB6E916F81}"/>
    <cellStyle name="měny 2 3 5 4 2 3" xfId="2460" xr:uid="{130BC897-AA56-4DD1-959E-A9E59D6B5EC0}"/>
    <cellStyle name="měny 2 3 5 4 3" xfId="1070" xr:uid="{7E9EB332-E245-4EB3-8188-8CBFBAA8491E}"/>
    <cellStyle name="měny 2 3 5 4 3 2" xfId="2843" xr:uid="{593F431A-99D4-4F59-B570-C319356E3A13}"/>
    <cellStyle name="měny 2 3 5 4 4" xfId="2077" xr:uid="{FC311C2D-EBF8-41F9-B718-5045D6DC5C40}"/>
    <cellStyle name="měny 2 3 5 5" xfId="468" xr:uid="{899F6353-5556-43DF-954B-CFA7F7984F93}"/>
    <cellStyle name="měny 2 3 5 5 2" xfId="851" xr:uid="{933785A2-56D7-41BA-A1D0-B82C7143D3FB}"/>
    <cellStyle name="měny 2 3 5 5 2 2" xfId="1617" xr:uid="{1F8F459D-8756-4D00-AF2D-11E82276F2F4}"/>
    <cellStyle name="měny 2 3 5 5 2 2 2" xfId="3390" xr:uid="{BE5A0215-76B9-4E2B-B7E0-0325E8623201}"/>
    <cellStyle name="měny 2 3 5 5 2 3" xfId="2624" xr:uid="{5F5C9C64-EA93-4C24-91A4-66417B989EDC}"/>
    <cellStyle name="měny 2 3 5 5 3" xfId="1234" xr:uid="{D677538A-D2D9-48EB-8EE9-509C9B0A83B4}"/>
    <cellStyle name="měny 2 3 5 5 3 2" xfId="3007" xr:uid="{FF0005CC-4CFA-4677-B00D-06A9595AE498}"/>
    <cellStyle name="měny 2 3 5 5 4" xfId="2241" xr:uid="{9C7B94ED-9132-4DB7-9560-55E19F3661AC}"/>
    <cellStyle name="měny 2 3 5 6" xfId="523" xr:uid="{ACF59EE8-0F5F-4F0A-80D0-CB82946E0E70}"/>
    <cellStyle name="měny 2 3 5 6 2" xfId="1289" xr:uid="{EA9EF8C5-6361-4238-8C25-7366A3C1796F}"/>
    <cellStyle name="měny 2 3 5 6 2 2" xfId="3062" xr:uid="{EBF9CE1F-B027-4BE8-8F23-E7F8C7C0B127}"/>
    <cellStyle name="měny 2 3 5 6 3" xfId="2296" xr:uid="{EE87610E-F6F6-4280-BB86-485A72D1D69E}"/>
    <cellStyle name="měny 2 3 5 7" xfId="140" xr:uid="{83625D0A-F7C1-4474-A266-2543F0179992}"/>
    <cellStyle name="měny 2 3 5 7 2" xfId="1913" xr:uid="{91F05E3D-414A-4E24-B92D-90C9D55DE46F}"/>
    <cellStyle name="měny 2 3 5 8" xfId="906" xr:uid="{6D555F96-BD80-4854-A92B-DF81A3BFF536}"/>
    <cellStyle name="měny 2 3 5 8 2" xfId="2679" xr:uid="{F30B55BA-4214-44D7-AEB7-0BBB3454CE4C}"/>
    <cellStyle name="měny 2 3 5 9" xfId="1672" xr:uid="{91C91536-D4A2-497F-9D3A-5A92E7B665DC}"/>
    <cellStyle name="měny 2 3 5 9 2" xfId="3445" xr:uid="{AEFE2AF9-8303-4AB1-971B-633B03EB659A}"/>
    <cellStyle name="měny 2 3 6" xfId="46" xr:uid="{00000000-0005-0000-0000-000025000000}"/>
    <cellStyle name="měny 2 3 6 10" xfId="1822" xr:uid="{26B14851-374F-4A4D-8B49-B9D718B44D2E}"/>
    <cellStyle name="měny 2 3 6 2" xfId="103" xr:uid="{DD6E1C7F-9E9A-4497-B1B3-C555BD2B26E7}"/>
    <cellStyle name="měny 2 3 6 2 2" xfId="431" xr:uid="{1ECE5B1B-A9EA-4B64-AAF9-26BCE14ED549}"/>
    <cellStyle name="měny 2 3 6 2 2 2" xfId="814" xr:uid="{58142D69-25DF-437D-A8D1-CE3E0A095A2C}"/>
    <cellStyle name="měny 2 3 6 2 2 2 2" xfId="1580" xr:uid="{C8F52324-85F8-434F-BA3E-EDBA483C505B}"/>
    <cellStyle name="měny 2 3 6 2 2 2 2 2" xfId="3353" xr:uid="{763E43C5-409C-482E-8999-2D9BB14DD1BF}"/>
    <cellStyle name="měny 2 3 6 2 2 2 3" xfId="2587" xr:uid="{88DE3D8E-9A67-49C9-ADC5-DFD6F245FEA3}"/>
    <cellStyle name="měny 2 3 6 2 2 3" xfId="1197" xr:uid="{C2A23EAB-2F80-4C45-94A8-D78BADB06AA7}"/>
    <cellStyle name="měny 2 3 6 2 2 3 2" xfId="2970" xr:uid="{3DF9B951-7BCF-4DA4-8E48-8F291CF22E59}"/>
    <cellStyle name="měny 2 3 6 2 2 4" xfId="2204" xr:uid="{68D3EA2D-864C-4D3E-85B9-C73AE1EB915E}"/>
    <cellStyle name="měny 2 3 6 2 3" xfId="650" xr:uid="{EF3E745D-6CA2-4461-9A8C-6922655B6DE8}"/>
    <cellStyle name="měny 2 3 6 2 3 2" xfId="1416" xr:uid="{E00BFE7E-0143-422E-808F-10D403D1E04C}"/>
    <cellStyle name="měny 2 3 6 2 3 2 2" xfId="3189" xr:uid="{63BCDC66-B054-4B49-8E2A-31BD551CC603}"/>
    <cellStyle name="měny 2 3 6 2 3 3" xfId="2423" xr:uid="{389E61A8-14EF-4E0B-87D2-1516E331A37D}"/>
    <cellStyle name="měny 2 3 6 2 4" xfId="267" xr:uid="{AABDC513-4FA6-486D-82EA-1D5B1348CBBE}"/>
    <cellStyle name="měny 2 3 6 2 4 2" xfId="2040" xr:uid="{028A45EA-88D9-4A03-A2C2-153ABF4FBF08}"/>
    <cellStyle name="měny 2 3 6 2 5" xfId="1033" xr:uid="{E9ADB2AC-3D0A-4442-AD97-53DB91B0340B}"/>
    <cellStyle name="měny 2 3 6 2 5 2" xfId="2806" xr:uid="{E7FF6E75-E708-4A71-98D8-C0EFCC0158DB}"/>
    <cellStyle name="měny 2 3 6 2 6" xfId="1744" xr:uid="{1A5DB9BC-73E7-44CA-AF46-9DD58BF22B4B}"/>
    <cellStyle name="měny 2 3 6 2 6 2" xfId="3517" xr:uid="{F27FBB78-11E0-4200-A4B8-7E00DAE5AF33}"/>
    <cellStyle name="měny 2 3 6 2 7" xfId="1876" xr:uid="{56D1AA62-2DCC-4A4A-80D0-E3272C273018}"/>
    <cellStyle name="měny 2 3 6 3" xfId="213" xr:uid="{A680FBD6-B247-4C75-82D9-BFCB5E73D0C6}"/>
    <cellStyle name="měny 2 3 6 3 2" xfId="377" xr:uid="{B472E229-578E-4975-9988-E85E97C3765C}"/>
    <cellStyle name="měny 2 3 6 3 2 2" xfId="760" xr:uid="{3E50C61E-2FFF-451F-8406-1DB75D76A7E9}"/>
    <cellStyle name="měny 2 3 6 3 2 2 2" xfId="1526" xr:uid="{409D1CF8-14A6-4D8E-8846-09066DA825C3}"/>
    <cellStyle name="měny 2 3 6 3 2 2 2 2" xfId="3299" xr:uid="{FAD079CC-9EEF-45CC-88AE-C73667ECE36A}"/>
    <cellStyle name="měny 2 3 6 3 2 2 3" xfId="2533" xr:uid="{02A15F41-81DB-4732-AAB5-3E8118AE8FB7}"/>
    <cellStyle name="měny 2 3 6 3 2 3" xfId="1143" xr:uid="{F50AC69D-4CF2-4C22-9B34-4B7BAF79CCD6}"/>
    <cellStyle name="měny 2 3 6 3 2 3 2" xfId="2916" xr:uid="{75D1DA68-D9C2-4D2A-A2F9-D49EA6FEFD92}"/>
    <cellStyle name="měny 2 3 6 3 2 4" xfId="2150" xr:uid="{218842E7-20D6-4A20-8807-2B117EBB5610}"/>
    <cellStyle name="měny 2 3 6 3 3" xfId="596" xr:uid="{F0C63FDA-2528-44E5-BB1E-DD41940DB1BE}"/>
    <cellStyle name="měny 2 3 6 3 3 2" xfId="1362" xr:uid="{80C9240A-B529-490F-ACAC-9E5976AE7C3A}"/>
    <cellStyle name="měny 2 3 6 3 3 2 2" xfId="3135" xr:uid="{E7D31402-7C76-44E8-96DC-49EAA74D7EED}"/>
    <cellStyle name="měny 2 3 6 3 3 3" xfId="2369" xr:uid="{8043A8A3-EC43-424C-8FA3-630F7FDD7C7D}"/>
    <cellStyle name="měny 2 3 6 3 4" xfId="979" xr:uid="{2E0A56CF-54F9-42B2-AA65-6B693A8E4458}"/>
    <cellStyle name="měny 2 3 6 3 4 2" xfId="2752" xr:uid="{E7E72D09-6BF4-4164-917F-412E11C07142}"/>
    <cellStyle name="měny 2 3 6 3 5" xfId="1986" xr:uid="{5B3FBC21-BA2D-43BD-936C-7C6F76FD633F}"/>
    <cellStyle name="měny 2 3 6 4" xfId="322" xr:uid="{E129FCFE-2AD8-4E4C-9023-6C33ED54EBBB}"/>
    <cellStyle name="měny 2 3 6 4 2" xfId="705" xr:uid="{0E4E726F-55D6-4FD9-A6F8-6C6E2D289F10}"/>
    <cellStyle name="měny 2 3 6 4 2 2" xfId="1471" xr:uid="{D3A1EEF0-84ED-47EC-B865-98350A73A777}"/>
    <cellStyle name="měny 2 3 6 4 2 2 2" xfId="3244" xr:uid="{ED70ACD2-028B-4FD6-A859-A8616C944CAC}"/>
    <cellStyle name="měny 2 3 6 4 2 3" xfId="2478" xr:uid="{EBC6373E-C4CA-4E08-A2B1-2E5545B92D36}"/>
    <cellStyle name="měny 2 3 6 4 3" xfId="1088" xr:uid="{8B258CD2-C7D0-4AE0-B3B9-14193750978A}"/>
    <cellStyle name="měny 2 3 6 4 3 2" xfId="2861" xr:uid="{50D6852C-1BED-4212-A92B-3BA841AD12F7}"/>
    <cellStyle name="měny 2 3 6 4 4" xfId="2095" xr:uid="{D0592F8F-D8EB-451A-BFE4-29EAF8A6940D}"/>
    <cellStyle name="měny 2 3 6 5" xfId="486" xr:uid="{4B00D2B7-E086-4AD6-A959-6442E82F59F6}"/>
    <cellStyle name="měny 2 3 6 5 2" xfId="869" xr:uid="{FC4D5014-6442-4EA7-B723-8055118B4ADD}"/>
    <cellStyle name="měny 2 3 6 5 2 2" xfId="1635" xr:uid="{60D48B85-5EE3-491B-9EE9-BB40340680D9}"/>
    <cellStyle name="měny 2 3 6 5 2 2 2" xfId="3408" xr:uid="{EF9713EF-AC2B-4AD7-A60E-C8D0CAC2C34E}"/>
    <cellStyle name="měny 2 3 6 5 2 3" xfId="2642" xr:uid="{7B1B11C8-425F-4216-B736-47F2EE61C413}"/>
    <cellStyle name="měny 2 3 6 5 3" xfId="1252" xr:uid="{BD684600-96F5-4FD6-A913-BF13E5F919E3}"/>
    <cellStyle name="měny 2 3 6 5 3 2" xfId="3025" xr:uid="{C75B9504-C961-49EC-8EF4-06BB12950210}"/>
    <cellStyle name="měny 2 3 6 5 4" xfId="2259" xr:uid="{EF3ABA3A-7CDB-46DB-96B0-E217A9A73A59}"/>
    <cellStyle name="měny 2 3 6 6" xfId="541" xr:uid="{0EFC4B22-24E3-4B15-8B19-D02F55BEC3D5}"/>
    <cellStyle name="měny 2 3 6 6 2" xfId="1307" xr:uid="{8854A25E-BDD1-4437-B102-13881DAE00F3}"/>
    <cellStyle name="měny 2 3 6 6 2 2" xfId="3080" xr:uid="{B887DE1C-0FD8-4DE9-8FC2-CA2CDFBE4548}"/>
    <cellStyle name="měny 2 3 6 6 3" xfId="2314" xr:uid="{3E2A1145-4E1B-4E14-AA28-AC221B437472}"/>
    <cellStyle name="měny 2 3 6 7" xfId="158" xr:uid="{103175CB-591D-4D7B-B8BD-54AB74DE06CE}"/>
    <cellStyle name="měny 2 3 6 7 2" xfId="1931" xr:uid="{E26049CD-C008-4E3C-9F2D-4DA987143BD0}"/>
    <cellStyle name="měny 2 3 6 8" xfId="924" xr:uid="{2BB047FA-7E72-4FDB-BB18-A74C35EDFAF1}"/>
    <cellStyle name="měny 2 3 6 8 2" xfId="2697" xr:uid="{CCAC9142-3560-4628-90DA-A130BB7D3993}"/>
    <cellStyle name="měny 2 3 6 9" xfId="1690" xr:uid="{EBFE4185-FACB-4EC6-8432-CEA50AAEB286}"/>
    <cellStyle name="měny 2 3 6 9 2" xfId="3463" xr:uid="{372F7EAE-0645-4082-8D46-F34B30FECCEB}"/>
    <cellStyle name="měny 2 3 7" xfId="67" xr:uid="{AB282AC5-B29E-4C2D-B833-095B199B9001}"/>
    <cellStyle name="měny 2 3 7 2" xfId="395" xr:uid="{A095223F-AD9D-452D-984F-D33409DDD318}"/>
    <cellStyle name="měny 2 3 7 2 2" xfId="778" xr:uid="{D62604CF-8C56-47A6-B404-2CDDF90E0A9A}"/>
    <cellStyle name="měny 2 3 7 2 2 2" xfId="1544" xr:uid="{A4A29F38-B4FD-45AD-9923-CF38E295E027}"/>
    <cellStyle name="měny 2 3 7 2 2 2 2" xfId="3317" xr:uid="{54259057-B247-4CDC-89CA-B3AEBDE3C33C}"/>
    <cellStyle name="měny 2 3 7 2 2 3" xfId="2551" xr:uid="{41D60091-D1C8-4786-831B-498AFCC3B56E}"/>
    <cellStyle name="měny 2 3 7 2 3" xfId="1161" xr:uid="{783D7D9B-8A64-47B5-BD3C-C7CAEEA05A60}"/>
    <cellStyle name="měny 2 3 7 2 3 2" xfId="2934" xr:uid="{80A2EE89-B1A8-4B4E-9792-1057ACC09BF2}"/>
    <cellStyle name="měny 2 3 7 2 4" xfId="2168" xr:uid="{B970DD62-F35C-4AC0-8E4A-1932C573029E}"/>
    <cellStyle name="měny 2 3 7 3" xfId="614" xr:uid="{59D2FDF8-5E7E-4242-9006-AF756477A2B0}"/>
    <cellStyle name="měny 2 3 7 3 2" xfId="1380" xr:uid="{CD151157-BDA4-4994-B4D4-C0496C98DE1F}"/>
    <cellStyle name="měny 2 3 7 3 2 2" xfId="3153" xr:uid="{0FE3DBEE-395F-42E6-AAAA-FF96F59A8F6F}"/>
    <cellStyle name="měny 2 3 7 3 3" xfId="2387" xr:uid="{012F9B3F-A375-40DB-B602-A67A093E0C1F}"/>
    <cellStyle name="měny 2 3 7 4" xfId="231" xr:uid="{F3FA2EA8-BBE7-4E95-8843-DF4A7D5E55F1}"/>
    <cellStyle name="měny 2 3 7 4 2" xfId="2004" xr:uid="{7745B2E2-FA02-425E-8291-9E15D8B8A47F}"/>
    <cellStyle name="měny 2 3 7 5" xfId="997" xr:uid="{BE479DCC-EA8A-425C-88CF-E5C34E030E0F}"/>
    <cellStyle name="měny 2 3 7 5 2" xfId="2770" xr:uid="{CBD408D4-DD52-4A88-8AD5-A27DBDDB2163}"/>
    <cellStyle name="měny 2 3 7 6" xfId="1708" xr:uid="{0DAB8E13-73E1-4C2A-B42C-16580FD33BDA}"/>
    <cellStyle name="měny 2 3 7 6 2" xfId="3481" xr:uid="{990DE33E-F3B9-46E4-A173-AF9E68FED19C}"/>
    <cellStyle name="měny 2 3 7 7" xfId="1840" xr:uid="{6F07166E-6A09-423C-88C1-BAB28905CFFE}"/>
    <cellStyle name="měny 2 3 8" xfId="177" xr:uid="{A91C82B5-1971-4CC0-99EA-C179B3AEF4F4}"/>
    <cellStyle name="měny 2 3 8 2" xfId="341" xr:uid="{DFD8F712-4DCC-4375-9731-183D78A8D48A}"/>
    <cellStyle name="měny 2 3 8 2 2" xfId="724" xr:uid="{DD8D1C38-BD6A-4D92-9A09-D319C901A9AF}"/>
    <cellStyle name="měny 2 3 8 2 2 2" xfId="1490" xr:uid="{ADCE3E8E-7351-43BB-9853-7031FFC37E8B}"/>
    <cellStyle name="měny 2 3 8 2 2 2 2" xfId="3263" xr:uid="{C50C5414-A91B-40C6-9BFF-A4FBA44EA718}"/>
    <cellStyle name="měny 2 3 8 2 2 3" xfId="2497" xr:uid="{9CA3A84F-114A-4595-9A1B-65C658048FBF}"/>
    <cellStyle name="měny 2 3 8 2 3" xfId="1107" xr:uid="{390CE6BA-3F64-465E-8817-242AB2303F79}"/>
    <cellStyle name="měny 2 3 8 2 3 2" xfId="2880" xr:uid="{46762347-ED72-47FA-A517-0F4933A9879E}"/>
    <cellStyle name="měny 2 3 8 2 4" xfId="2114" xr:uid="{364FED34-F9BC-4606-9272-5A17FA4B524C}"/>
    <cellStyle name="měny 2 3 8 3" xfId="560" xr:uid="{2CCFEFA6-BDE2-45EC-AD79-7F178A06A5E9}"/>
    <cellStyle name="měny 2 3 8 3 2" xfId="1326" xr:uid="{C29E136F-2835-438B-BB87-35C317E540C6}"/>
    <cellStyle name="měny 2 3 8 3 2 2" xfId="3099" xr:uid="{00270406-515B-4411-A946-63D7B8E46F33}"/>
    <cellStyle name="měny 2 3 8 3 3" xfId="2333" xr:uid="{4C684A71-FE60-4FE7-917B-2E18B553210B}"/>
    <cellStyle name="měny 2 3 8 4" xfId="943" xr:uid="{FC0E2211-2E8F-4369-B2D8-69C95B125DA0}"/>
    <cellStyle name="měny 2 3 8 4 2" xfId="2716" xr:uid="{63A44D3D-8A06-4745-B184-A8A83E39BAD7}"/>
    <cellStyle name="měny 2 3 8 5" xfId="1950" xr:uid="{24A63531-D554-4ED5-91D0-EAF0C4027882}"/>
    <cellStyle name="měny 2 3 9" xfId="286" xr:uid="{9D9E8D7C-29B7-42B7-89F3-216341A42D58}"/>
    <cellStyle name="měny 2 3 9 2" xfId="669" xr:uid="{8996EF90-553A-40D7-B585-BC2A065D9FC6}"/>
    <cellStyle name="měny 2 3 9 2 2" xfId="1435" xr:uid="{8FA3404F-2297-4BD8-957A-661845B44B26}"/>
    <cellStyle name="měny 2 3 9 2 2 2" xfId="3208" xr:uid="{818B0986-5B4B-4CE5-A75E-499EF96A777F}"/>
    <cellStyle name="měny 2 3 9 2 3" xfId="2442" xr:uid="{77926AFD-EB53-43D9-90EE-6C09A74DA02F}"/>
    <cellStyle name="měny 2 3 9 3" xfId="1052" xr:uid="{BF03D802-2EC8-4021-B093-CCD9FF14BAA5}"/>
    <cellStyle name="měny 2 3 9 3 2" xfId="2825" xr:uid="{8703D8FA-554B-4C82-BC8A-922126D0F166}"/>
    <cellStyle name="měny 2 3 9 4" xfId="2059" xr:uid="{24FD7F9B-F10D-4F1E-9B10-AE2151C7BB28}"/>
    <cellStyle name="měny 2 4" xfId="11" xr:uid="{00000000-0005-0000-0000-000026000000}"/>
    <cellStyle name="měny 2 4 10" xfId="123" xr:uid="{9F84BCE5-8DD8-47D2-B43E-61C88BA4663B}"/>
    <cellStyle name="měny 2 4 10 2" xfId="1896" xr:uid="{98060346-042B-42D4-8199-2413557BB270}"/>
    <cellStyle name="měny 2 4 11" xfId="889" xr:uid="{D209BCD0-71D6-46F1-905F-32E965192AAA}"/>
    <cellStyle name="měny 2 4 11 2" xfId="2662" xr:uid="{09993DB2-050D-461D-B5C9-9AB65486A271}"/>
    <cellStyle name="měny 2 4 12" xfId="1655" xr:uid="{4F4BCC69-FE25-4353-9652-86A733ED850D}"/>
    <cellStyle name="měny 2 4 12 2" xfId="3428" xr:uid="{8E60307E-1DBE-426D-B488-80EE94B53EFB}"/>
    <cellStyle name="měny 2 4 13" xfId="1787" xr:uid="{30E30737-F2F5-40B9-9516-C5BEE9057AF4}"/>
    <cellStyle name="měny 2 4 2" xfId="20" xr:uid="{00000000-0005-0000-0000-000027000000}"/>
    <cellStyle name="měny 2 4 2 10" xfId="898" xr:uid="{ADE87F3B-3828-48F0-8FE0-093AD757115A}"/>
    <cellStyle name="měny 2 4 2 10 2" xfId="2671" xr:uid="{DCFECCF4-5A0F-488B-A3A5-D8179E4310FC}"/>
    <cellStyle name="měny 2 4 2 11" xfId="1664" xr:uid="{359D6B0A-4B73-42A7-AA56-D67988641873}"/>
    <cellStyle name="měny 2 4 2 11 2" xfId="3437" xr:uid="{56FFCED3-2768-416D-B8EB-1F710F4BE355}"/>
    <cellStyle name="měny 2 4 2 12" xfId="1796" xr:uid="{F0C51318-9135-4C37-9EBC-825CD62F2C91}"/>
    <cellStyle name="měny 2 4 2 2" xfId="38" xr:uid="{00000000-0005-0000-0000-000028000000}"/>
    <cellStyle name="měny 2 4 2 2 10" xfId="1814" xr:uid="{6E21681A-1643-42DF-B247-EBDF204C7A33}"/>
    <cellStyle name="měny 2 4 2 2 2" xfId="95" xr:uid="{883FEF52-D17E-411D-B0AB-28C2BECDC997}"/>
    <cellStyle name="měny 2 4 2 2 2 2" xfId="423" xr:uid="{022E828F-385A-4ECE-9FCA-0E0F141728E4}"/>
    <cellStyle name="měny 2 4 2 2 2 2 2" xfId="806" xr:uid="{2E112E5D-B421-401D-AA72-4A5170F5E67E}"/>
    <cellStyle name="měny 2 4 2 2 2 2 2 2" xfId="1572" xr:uid="{678F3FEF-6291-4CC2-A1B1-4141F1E4DF9E}"/>
    <cellStyle name="měny 2 4 2 2 2 2 2 2 2" xfId="3345" xr:uid="{2026F0A1-8073-4067-9D8B-2DFEAAC35D0E}"/>
    <cellStyle name="měny 2 4 2 2 2 2 2 3" xfId="2579" xr:uid="{3AD6E930-53A7-4A02-A09E-4CE7483533D3}"/>
    <cellStyle name="měny 2 4 2 2 2 2 3" xfId="1189" xr:uid="{1E981AAA-C9A6-45A5-AF90-78B8AF3F1A93}"/>
    <cellStyle name="měny 2 4 2 2 2 2 3 2" xfId="2962" xr:uid="{BF0C3B03-082B-4FA9-A37C-1ED873935CAD}"/>
    <cellStyle name="měny 2 4 2 2 2 2 4" xfId="2196" xr:uid="{FFED0E3B-9B0F-4763-B4E1-1297BD20D920}"/>
    <cellStyle name="měny 2 4 2 2 2 3" xfId="642" xr:uid="{FD9A789F-530A-4D8A-BA36-B3213632AF22}"/>
    <cellStyle name="měny 2 4 2 2 2 3 2" xfId="1408" xr:uid="{6A627622-5511-4868-9305-120216598C54}"/>
    <cellStyle name="měny 2 4 2 2 2 3 2 2" xfId="3181" xr:uid="{B482AE3C-B573-4CF4-B622-564E81092C52}"/>
    <cellStyle name="měny 2 4 2 2 2 3 3" xfId="2415" xr:uid="{3AB66273-3529-4BD6-872B-7168204F0845}"/>
    <cellStyle name="měny 2 4 2 2 2 4" xfId="259" xr:uid="{32E6F943-2C23-4541-B96A-656D8F4CFB69}"/>
    <cellStyle name="měny 2 4 2 2 2 4 2" xfId="2032" xr:uid="{26937E49-43A7-4E39-903A-4FC576891FF3}"/>
    <cellStyle name="měny 2 4 2 2 2 5" xfId="1025" xr:uid="{25046E8E-A833-42AA-AB13-8644A0C33837}"/>
    <cellStyle name="měny 2 4 2 2 2 5 2" xfId="2798" xr:uid="{B188380F-9F66-4584-946F-8FE8AA0A8BB5}"/>
    <cellStyle name="měny 2 4 2 2 2 6" xfId="1736" xr:uid="{25EA8F79-190C-4004-B129-5C4B10112BDB}"/>
    <cellStyle name="měny 2 4 2 2 2 6 2" xfId="3509" xr:uid="{D45CAB12-3E29-45A6-B65F-55DF85AEF67D}"/>
    <cellStyle name="měny 2 4 2 2 2 7" xfId="1868" xr:uid="{E0EC25ED-9B8D-4437-B72A-DF0F1F9BE25F}"/>
    <cellStyle name="měny 2 4 2 2 3" xfId="205" xr:uid="{A324E25F-1524-4015-B9A3-9751EACC7869}"/>
    <cellStyle name="měny 2 4 2 2 3 2" xfId="369" xr:uid="{264A11D7-81B6-4356-983F-E797063DE420}"/>
    <cellStyle name="měny 2 4 2 2 3 2 2" xfId="752" xr:uid="{5BAE0E59-DC08-488E-9888-4CB013E3F568}"/>
    <cellStyle name="měny 2 4 2 2 3 2 2 2" xfId="1518" xr:uid="{EBF55CC7-30E6-4793-B4B3-5A3CF983B9E0}"/>
    <cellStyle name="měny 2 4 2 2 3 2 2 2 2" xfId="3291" xr:uid="{355F3966-E773-4BFC-8F48-4B8D0EDC0374}"/>
    <cellStyle name="měny 2 4 2 2 3 2 2 3" xfId="2525" xr:uid="{03D203DF-ED6D-4AE2-B522-596EE1E642FD}"/>
    <cellStyle name="měny 2 4 2 2 3 2 3" xfId="1135" xr:uid="{F4820469-BDF0-4D38-A386-B61B2DEE1EE9}"/>
    <cellStyle name="měny 2 4 2 2 3 2 3 2" xfId="2908" xr:uid="{5B238A77-85B0-4311-BA5C-DA6025C24318}"/>
    <cellStyle name="měny 2 4 2 2 3 2 4" xfId="2142" xr:uid="{9395228C-76BA-4282-9734-6074F9270C13}"/>
    <cellStyle name="měny 2 4 2 2 3 3" xfId="588" xr:uid="{AC08D2CC-3B8B-4683-B146-50335E355B1B}"/>
    <cellStyle name="měny 2 4 2 2 3 3 2" xfId="1354" xr:uid="{126584A0-EAA8-4EC1-B1A1-4EC7A9647853}"/>
    <cellStyle name="měny 2 4 2 2 3 3 2 2" xfId="3127" xr:uid="{915B1B6B-849F-4D8D-91C9-E0C0648D9FFF}"/>
    <cellStyle name="měny 2 4 2 2 3 3 3" xfId="2361" xr:uid="{083AC403-FF41-4361-844B-B16194F35FD5}"/>
    <cellStyle name="měny 2 4 2 2 3 4" xfId="971" xr:uid="{B751C8DE-2371-4E47-9ED5-C0437D62E657}"/>
    <cellStyle name="měny 2 4 2 2 3 4 2" xfId="2744" xr:uid="{EA4C715F-121B-436D-862E-C3E19F90C3E0}"/>
    <cellStyle name="měny 2 4 2 2 3 5" xfId="1978" xr:uid="{1CB4295D-44FF-4D83-B434-4D5905B67972}"/>
    <cellStyle name="měny 2 4 2 2 4" xfId="314" xr:uid="{40CA2717-E084-4B85-901D-4EB2922FD522}"/>
    <cellStyle name="měny 2 4 2 2 4 2" xfId="697" xr:uid="{1FA22F61-B600-4AD3-B23E-181ADAEE6C24}"/>
    <cellStyle name="měny 2 4 2 2 4 2 2" xfId="1463" xr:uid="{6FCA2DF2-889B-4223-B368-E5539A5A8DDF}"/>
    <cellStyle name="měny 2 4 2 2 4 2 2 2" xfId="3236" xr:uid="{157CC819-4AD8-4948-A4F3-0C633D3A3F01}"/>
    <cellStyle name="měny 2 4 2 2 4 2 3" xfId="2470" xr:uid="{EE93C3C6-D28C-491F-A0CD-7B1EB854B74E}"/>
    <cellStyle name="měny 2 4 2 2 4 3" xfId="1080" xr:uid="{0356F446-0805-40A2-95E8-B8F7791FC32A}"/>
    <cellStyle name="měny 2 4 2 2 4 3 2" xfId="2853" xr:uid="{9F0D9CB1-EF27-4E67-8CE3-F8F194A0A893}"/>
    <cellStyle name="měny 2 4 2 2 4 4" xfId="2087" xr:uid="{9C4E5672-AFCF-42CF-B3CE-5EE045459E6D}"/>
    <cellStyle name="měny 2 4 2 2 5" xfId="478" xr:uid="{2D840C32-C367-4F2B-B345-CD5C56C1F06C}"/>
    <cellStyle name="měny 2 4 2 2 5 2" xfId="861" xr:uid="{20A6B905-4B21-447C-8568-83772808BCC3}"/>
    <cellStyle name="měny 2 4 2 2 5 2 2" xfId="1627" xr:uid="{D93D1F22-8C97-4801-A6A4-A2893ABC28D1}"/>
    <cellStyle name="měny 2 4 2 2 5 2 2 2" xfId="3400" xr:uid="{D2EB4591-2FB6-41C1-9D61-3A85E202C3C2}"/>
    <cellStyle name="měny 2 4 2 2 5 2 3" xfId="2634" xr:uid="{B5C9C7A0-B6E9-409E-B12C-9E86EE202913}"/>
    <cellStyle name="měny 2 4 2 2 5 3" xfId="1244" xr:uid="{A2EB7035-BBAF-421F-A5C9-1A724C61EA61}"/>
    <cellStyle name="měny 2 4 2 2 5 3 2" xfId="3017" xr:uid="{A464376D-8E1D-4A8B-924A-E8E7B24642BC}"/>
    <cellStyle name="měny 2 4 2 2 5 4" xfId="2251" xr:uid="{252C0EF0-DCC6-4AAF-A12A-62A9469A9423}"/>
    <cellStyle name="měny 2 4 2 2 6" xfId="533" xr:uid="{FA24D62A-FFC0-4A03-9CCB-015B45AA4C4E}"/>
    <cellStyle name="měny 2 4 2 2 6 2" xfId="1299" xr:uid="{46B45ED2-0703-484A-9A69-43B9381DB4C8}"/>
    <cellStyle name="měny 2 4 2 2 6 2 2" xfId="3072" xr:uid="{CBB99122-7A73-4BA0-B2DD-FFB4926FFFDF}"/>
    <cellStyle name="měny 2 4 2 2 6 3" xfId="2306" xr:uid="{85DC0367-AC36-4B8F-BBF7-7897AEAE1EC6}"/>
    <cellStyle name="měny 2 4 2 2 7" xfId="150" xr:uid="{E6DAF63D-99EE-4D41-B9A1-86651E95E928}"/>
    <cellStyle name="měny 2 4 2 2 7 2" xfId="1923" xr:uid="{06B94E21-010A-47F1-8E0D-183AF80BDA4A}"/>
    <cellStyle name="měny 2 4 2 2 8" xfId="916" xr:uid="{31A36B57-E1AC-4D90-9636-7141B1712D87}"/>
    <cellStyle name="měny 2 4 2 2 8 2" xfId="2689" xr:uid="{F4C01535-3FE1-4A60-AF19-7A2C9DE39218}"/>
    <cellStyle name="měny 2 4 2 2 9" xfId="1682" xr:uid="{A9FD1FB3-B5FD-42E2-A084-E159957FFDDE}"/>
    <cellStyle name="měny 2 4 2 2 9 2" xfId="3455" xr:uid="{C3571550-3A03-4427-B723-40DEDEAF3C49}"/>
    <cellStyle name="měny 2 4 2 3" xfId="56" xr:uid="{00000000-0005-0000-0000-000029000000}"/>
    <cellStyle name="měny 2 4 2 3 10" xfId="1832" xr:uid="{ABD7E965-5ED4-4299-A558-7CDA69604926}"/>
    <cellStyle name="měny 2 4 2 3 2" xfId="113" xr:uid="{DF0C21A2-11D8-4948-85BB-9D9CCFEC78CA}"/>
    <cellStyle name="měny 2 4 2 3 2 2" xfId="441" xr:uid="{896B9AAA-B084-4776-98B7-CBE33004AA18}"/>
    <cellStyle name="měny 2 4 2 3 2 2 2" xfId="824" xr:uid="{5AA3BCCF-A773-4F09-9B2C-7D5E88B01306}"/>
    <cellStyle name="měny 2 4 2 3 2 2 2 2" xfId="1590" xr:uid="{80A589C1-ACD3-4006-994E-80389C98919C}"/>
    <cellStyle name="měny 2 4 2 3 2 2 2 2 2" xfId="3363" xr:uid="{BE2561A5-1F1D-42CF-9C6F-26C8B8067D9D}"/>
    <cellStyle name="měny 2 4 2 3 2 2 2 3" xfId="2597" xr:uid="{A0E2700D-C514-4F3C-AA76-40F587079FC5}"/>
    <cellStyle name="měny 2 4 2 3 2 2 3" xfId="1207" xr:uid="{4EEC5A56-0E99-4269-AF0F-03329BE7842E}"/>
    <cellStyle name="měny 2 4 2 3 2 2 3 2" xfId="2980" xr:uid="{6F6A7059-69C8-42E0-9370-137BA4226BD7}"/>
    <cellStyle name="měny 2 4 2 3 2 2 4" xfId="2214" xr:uid="{D1129902-3D89-40EE-9CCD-B6E62A784682}"/>
    <cellStyle name="měny 2 4 2 3 2 3" xfId="660" xr:uid="{2878092E-1261-41DA-B79B-9ABC35D232B3}"/>
    <cellStyle name="měny 2 4 2 3 2 3 2" xfId="1426" xr:uid="{E7800B7F-DA74-4AB8-95E3-D481559C0F31}"/>
    <cellStyle name="měny 2 4 2 3 2 3 2 2" xfId="3199" xr:uid="{F05CC372-4CE5-4DB8-BC8D-3B06DD3F5979}"/>
    <cellStyle name="měny 2 4 2 3 2 3 3" xfId="2433" xr:uid="{4C61D8F1-9971-4000-B301-57038370CF34}"/>
    <cellStyle name="měny 2 4 2 3 2 4" xfId="277" xr:uid="{7DC9C4C1-7511-4A90-965D-E7D84959CD7E}"/>
    <cellStyle name="měny 2 4 2 3 2 4 2" xfId="2050" xr:uid="{D91C1823-273A-40C3-8CA6-CD5AC0C63865}"/>
    <cellStyle name="měny 2 4 2 3 2 5" xfId="1043" xr:uid="{4AAAFFFD-A129-42C2-936D-B6D349DDA9EA}"/>
    <cellStyle name="měny 2 4 2 3 2 5 2" xfId="2816" xr:uid="{B7951AB2-187B-4E72-8D42-F3A1C83B1F0A}"/>
    <cellStyle name="měny 2 4 2 3 2 6" xfId="1754" xr:uid="{63821F86-E75F-4FE0-AA09-2189D42035EF}"/>
    <cellStyle name="měny 2 4 2 3 2 6 2" xfId="3527" xr:uid="{BB18EF61-6481-4843-82F4-77EAA2DBA329}"/>
    <cellStyle name="měny 2 4 2 3 2 7" xfId="1886" xr:uid="{44039E7E-60C2-4A24-ADE8-CC1A165C9B06}"/>
    <cellStyle name="měny 2 4 2 3 3" xfId="223" xr:uid="{A1693CB6-0AC2-4618-9799-DA598988195D}"/>
    <cellStyle name="měny 2 4 2 3 3 2" xfId="387" xr:uid="{D959BA86-E44D-4D14-AB81-049F32CB0D5F}"/>
    <cellStyle name="měny 2 4 2 3 3 2 2" xfId="770" xr:uid="{C594CD0B-6DCB-4A71-8C58-BD6456136070}"/>
    <cellStyle name="měny 2 4 2 3 3 2 2 2" xfId="1536" xr:uid="{E2D8C2FB-3415-4977-BA1C-C169E13B20EC}"/>
    <cellStyle name="měny 2 4 2 3 3 2 2 2 2" xfId="3309" xr:uid="{41016A6C-C4AE-421E-B06A-F6CE90288EFB}"/>
    <cellStyle name="měny 2 4 2 3 3 2 2 3" xfId="2543" xr:uid="{65A78F0A-4660-4E42-B87A-7DEFDD6D5C05}"/>
    <cellStyle name="měny 2 4 2 3 3 2 3" xfId="1153" xr:uid="{DD8F3DA8-7F41-4146-96C6-D12A779E89E8}"/>
    <cellStyle name="měny 2 4 2 3 3 2 3 2" xfId="2926" xr:uid="{1CA35F0B-3A53-42BB-91BD-FEDFDC545E2A}"/>
    <cellStyle name="měny 2 4 2 3 3 2 4" xfId="2160" xr:uid="{23B95038-CAC6-46FB-8F1B-0BD1879B9270}"/>
    <cellStyle name="měny 2 4 2 3 3 3" xfId="606" xr:uid="{1D2671A5-AC55-45ED-8A6D-564DE91BBDEC}"/>
    <cellStyle name="měny 2 4 2 3 3 3 2" xfId="1372" xr:uid="{79E5F2EA-21F3-4709-83C5-6B40C4076D9A}"/>
    <cellStyle name="měny 2 4 2 3 3 3 2 2" xfId="3145" xr:uid="{5C606AA4-174E-4735-AD5F-8D90D19ECE12}"/>
    <cellStyle name="měny 2 4 2 3 3 3 3" xfId="2379" xr:uid="{2C4DE6F0-44B4-4019-9C46-1DB8CF38A353}"/>
    <cellStyle name="měny 2 4 2 3 3 4" xfId="989" xr:uid="{CE7D141F-E84D-44A6-A1B9-11ED08008CE2}"/>
    <cellStyle name="měny 2 4 2 3 3 4 2" xfId="2762" xr:uid="{976A27A5-8C51-47A2-BE8C-0EE884B76934}"/>
    <cellStyle name="měny 2 4 2 3 3 5" xfId="1996" xr:uid="{5F22C065-CA87-46B0-8595-700E7849F70E}"/>
    <cellStyle name="měny 2 4 2 3 4" xfId="332" xr:uid="{554EAE63-57F7-47C2-BCFE-028DA6723656}"/>
    <cellStyle name="měny 2 4 2 3 4 2" xfId="715" xr:uid="{9F948473-0371-440A-9800-0DAB9FCA6E83}"/>
    <cellStyle name="měny 2 4 2 3 4 2 2" xfId="1481" xr:uid="{519582BD-B331-45DA-8CED-82B17B90E16A}"/>
    <cellStyle name="měny 2 4 2 3 4 2 2 2" xfId="3254" xr:uid="{DD232C21-E04E-426E-973F-F031AC944F69}"/>
    <cellStyle name="měny 2 4 2 3 4 2 3" xfId="2488" xr:uid="{E5B87C81-4DAA-4F1A-92BC-C0E84512A84D}"/>
    <cellStyle name="měny 2 4 2 3 4 3" xfId="1098" xr:uid="{581471F8-E907-4B81-B9FF-944F93B489F7}"/>
    <cellStyle name="měny 2 4 2 3 4 3 2" xfId="2871" xr:uid="{5DA50F16-EFE6-4542-AC35-96EEAF8F87D4}"/>
    <cellStyle name="měny 2 4 2 3 4 4" xfId="2105" xr:uid="{4EDB3CE3-EA35-43D9-9E52-AA22BBA393FC}"/>
    <cellStyle name="měny 2 4 2 3 5" xfId="496" xr:uid="{8A544ECB-166E-4FFF-B907-049C3006B513}"/>
    <cellStyle name="měny 2 4 2 3 5 2" xfId="879" xr:uid="{592A94B4-7E59-437F-B40B-C1B009D1BEF6}"/>
    <cellStyle name="měny 2 4 2 3 5 2 2" xfId="1645" xr:uid="{CECFA59D-6E77-43CF-A841-9BBB08F16A3F}"/>
    <cellStyle name="měny 2 4 2 3 5 2 2 2" xfId="3418" xr:uid="{CE9CDA96-5E99-4D52-9237-F4206D22B93A}"/>
    <cellStyle name="měny 2 4 2 3 5 2 3" xfId="2652" xr:uid="{CD19E955-AECC-4ED6-8CA8-7C71CC900734}"/>
    <cellStyle name="měny 2 4 2 3 5 3" xfId="1262" xr:uid="{D6759EFA-20A9-4080-833A-595D250A35BD}"/>
    <cellStyle name="měny 2 4 2 3 5 3 2" xfId="3035" xr:uid="{E1E53B7F-68B0-4902-81E6-6DEA2C499BDA}"/>
    <cellStyle name="měny 2 4 2 3 5 4" xfId="2269" xr:uid="{E554E62C-7C7F-491D-BDEB-06F445714790}"/>
    <cellStyle name="měny 2 4 2 3 6" xfId="551" xr:uid="{367E859D-E6BE-4436-8CD5-3DCE15A88ED6}"/>
    <cellStyle name="měny 2 4 2 3 6 2" xfId="1317" xr:uid="{60B61820-3B13-4237-B21E-9566F2E06CEB}"/>
    <cellStyle name="měny 2 4 2 3 6 2 2" xfId="3090" xr:uid="{7CC4E294-9119-4F0F-AE50-215E67582BBA}"/>
    <cellStyle name="měny 2 4 2 3 6 3" xfId="2324" xr:uid="{E1803633-B873-49A9-9F1B-6A822B5AEAF3}"/>
    <cellStyle name="měny 2 4 2 3 7" xfId="168" xr:uid="{71F56C95-A016-4CE7-89CA-0DEFC427C157}"/>
    <cellStyle name="měny 2 4 2 3 7 2" xfId="1941" xr:uid="{8DE228C3-01A8-46F2-9CD7-C67F53C8AEE3}"/>
    <cellStyle name="měny 2 4 2 3 8" xfId="934" xr:uid="{145764C8-CD7B-4E08-B94E-91868528A79B}"/>
    <cellStyle name="měny 2 4 2 3 8 2" xfId="2707" xr:uid="{9A4C9B91-D72E-4F16-B5AE-FF9B43CBFBB3}"/>
    <cellStyle name="měny 2 4 2 3 9" xfId="1700" xr:uid="{7AC5483A-FC74-413C-B250-5A00ECDE3270}"/>
    <cellStyle name="měny 2 4 2 3 9 2" xfId="3473" xr:uid="{CEB5EBBB-6BDA-437D-B1DD-2208A395E27C}"/>
    <cellStyle name="měny 2 4 2 4" xfId="77" xr:uid="{983DB50C-C4AE-438B-B50B-85DDAF258E1E}"/>
    <cellStyle name="měny 2 4 2 4 2" xfId="405" xr:uid="{1A9373F0-77C1-4FBA-AC26-EB9E967F67EA}"/>
    <cellStyle name="měny 2 4 2 4 2 2" xfId="788" xr:uid="{7EA225AF-25F1-4AD7-9501-8F3D6CAB133E}"/>
    <cellStyle name="měny 2 4 2 4 2 2 2" xfId="1554" xr:uid="{07A82083-A085-4709-BBB2-3C6EE54D4DCD}"/>
    <cellStyle name="měny 2 4 2 4 2 2 2 2" xfId="3327" xr:uid="{7E32DDD3-8F64-4DF1-AACE-789C496EA34E}"/>
    <cellStyle name="měny 2 4 2 4 2 2 3" xfId="2561" xr:uid="{BB1CC82B-1363-4109-9298-85C779114DEF}"/>
    <cellStyle name="měny 2 4 2 4 2 3" xfId="1171" xr:uid="{AF853F38-1B41-4482-98E3-25DB8FC649CA}"/>
    <cellStyle name="měny 2 4 2 4 2 3 2" xfId="2944" xr:uid="{92EB397F-8998-4E35-9E51-02C019C1042D}"/>
    <cellStyle name="měny 2 4 2 4 2 4" xfId="2178" xr:uid="{CB5E48F7-7EB8-461A-B069-B40488CE3F94}"/>
    <cellStyle name="měny 2 4 2 4 3" xfId="624" xr:uid="{2B59EDB7-48C7-4122-9BA3-6F30197510EA}"/>
    <cellStyle name="měny 2 4 2 4 3 2" xfId="1390" xr:uid="{4466DFF6-C3C5-4C6D-A568-DAED2A0655D2}"/>
    <cellStyle name="měny 2 4 2 4 3 2 2" xfId="3163" xr:uid="{0F3B640D-AAFB-480B-ACC0-10543CA51833}"/>
    <cellStyle name="měny 2 4 2 4 3 3" xfId="2397" xr:uid="{3CD19225-DB95-4090-9C46-E616A3E5C429}"/>
    <cellStyle name="měny 2 4 2 4 4" xfId="241" xr:uid="{3BF44513-63D3-4CF7-9C3A-323C7F4EC166}"/>
    <cellStyle name="měny 2 4 2 4 4 2" xfId="2014" xr:uid="{A6B34D03-1B31-496A-9E15-346275DCDFAD}"/>
    <cellStyle name="měny 2 4 2 4 5" xfId="1007" xr:uid="{2BBC8ED5-56C9-4275-B569-16E9D96A16E1}"/>
    <cellStyle name="měny 2 4 2 4 5 2" xfId="2780" xr:uid="{67573417-0125-41F7-BC3B-A7EC0F3D7E23}"/>
    <cellStyle name="měny 2 4 2 4 6" xfId="1718" xr:uid="{0026DFAD-B0BD-479C-AE66-A43300917424}"/>
    <cellStyle name="měny 2 4 2 4 6 2" xfId="3491" xr:uid="{8E8480DE-9109-4D5F-98A5-9AEC7F7C3285}"/>
    <cellStyle name="měny 2 4 2 4 7" xfId="1850" xr:uid="{FD290013-9904-445B-98A7-15BD9AC9F435}"/>
    <cellStyle name="měny 2 4 2 5" xfId="187" xr:uid="{F4ECA306-BCA8-4109-8DED-9C21AF8C9A10}"/>
    <cellStyle name="měny 2 4 2 5 2" xfId="351" xr:uid="{3F9F4FD0-54B1-475A-8B45-5E2E21C81B5E}"/>
    <cellStyle name="měny 2 4 2 5 2 2" xfId="734" xr:uid="{50166BA4-712B-4988-A504-48D241332EB2}"/>
    <cellStyle name="měny 2 4 2 5 2 2 2" xfId="1500" xr:uid="{AE6CFE1A-16ED-4CEE-8CD7-80B8D0A02AEF}"/>
    <cellStyle name="měny 2 4 2 5 2 2 2 2" xfId="3273" xr:uid="{886185D2-3759-424F-A65F-F5476D0EE59C}"/>
    <cellStyle name="měny 2 4 2 5 2 2 3" xfId="2507" xr:uid="{BF34ABA6-A921-49CA-B2C7-9CEF40CB3B3F}"/>
    <cellStyle name="měny 2 4 2 5 2 3" xfId="1117" xr:uid="{D19EE54A-473C-4D5E-9984-B87ED6742DE3}"/>
    <cellStyle name="měny 2 4 2 5 2 3 2" xfId="2890" xr:uid="{854012A2-063F-49B5-91B6-698461046421}"/>
    <cellStyle name="měny 2 4 2 5 2 4" xfId="2124" xr:uid="{92239D98-A951-4D89-A148-9CA7F1E1ED31}"/>
    <cellStyle name="měny 2 4 2 5 3" xfId="570" xr:uid="{400B897C-C50D-4B28-BC52-22978F838396}"/>
    <cellStyle name="měny 2 4 2 5 3 2" xfId="1336" xr:uid="{FD208E16-642D-4BDC-BB46-3196D54AC4E9}"/>
    <cellStyle name="měny 2 4 2 5 3 2 2" xfId="3109" xr:uid="{67F32D5A-405E-4748-B941-C033A7BA5865}"/>
    <cellStyle name="měny 2 4 2 5 3 3" xfId="2343" xr:uid="{6A5577C2-3EF6-40A0-AC1E-1375CB5C69B6}"/>
    <cellStyle name="měny 2 4 2 5 4" xfId="953" xr:uid="{76791DDB-511E-4CB1-803F-DA0B63903D93}"/>
    <cellStyle name="měny 2 4 2 5 4 2" xfId="2726" xr:uid="{DC82388A-B3D6-4CAE-98A8-16B77FFAC46E}"/>
    <cellStyle name="měny 2 4 2 5 5" xfId="1960" xr:uid="{D46435A6-3D8D-4FDE-B9B2-745AC6E4482A}"/>
    <cellStyle name="měny 2 4 2 6" xfId="296" xr:uid="{A07F9328-1976-4B2C-AB80-61E704A4A098}"/>
    <cellStyle name="měny 2 4 2 6 2" xfId="679" xr:uid="{FD22ADD7-3383-46D9-8CE1-6AA59E703F24}"/>
    <cellStyle name="měny 2 4 2 6 2 2" xfId="1445" xr:uid="{C28829AA-EB1B-4E08-A3A8-ADE0352C2393}"/>
    <cellStyle name="měny 2 4 2 6 2 2 2" xfId="3218" xr:uid="{1A1546B2-F816-43E4-B041-ED96CDDBDC4C}"/>
    <cellStyle name="měny 2 4 2 6 2 3" xfId="2452" xr:uid="{E7AAB9E2-83B6-4A17-9F0A-9D5ECDBE50BE}"/>
    <cellStyle name="měny 2 4 2 6 3" xfId="1062" xr:uid="{4B1035C1-7417-4E1F-A090-B456C39C07B6}"/>
    <cellStyle name="měny 2 4 2 6 3 2" xfId="2835" xr:uid="{830EB57D-551A-4D86-B7C8-11FA786465B3}"/>
    <cellStyle name="měny 2 4 2 6 4" xfId="2069" xr:uid="{0E5BBB72-8940-41DC-8864-29A5119A5EEB}"/>
    <cellStyle name="měny 2 4 2 7" xfId="460" xr:uid="{737E76CD-A9A9-4D51-936C-7AC88CD81AC6}"/>
    <cellStyle name="měny 2 4 2 7 2" xfId="843" xr:uid="{44E1BA2E-3395-4321-AF0E-CF7D3F8E8EDC}"/>
    <cellStyle name="měny 2 4 2 7 2 2" xfId="1609" xr:uid="{9042CE6D-FE76-4923-A0F2-655CF7AEACA4}"/>
    <cellStyle name="měny 2 4 2 7 2 2 2" xfId="3382" xr:uid="{486B3D87-0514-4152-898F-4AEBDD215B6E}"/>
    <cellStyle name="měny 2 4 2 7 2 3" xfId="2616" xr:uid="{97E784A3-700D-4380-B6CA-8AC97BDA892B}"/>
    <cellStyle name="měny 2 4 2 7 3" xfId="1226" xr:uid="{1BEAEA76-420C-408C-ACE8-3D0474E612A8}"/>
    <cellStyle name="měny 2 4 2 7 3 2" xfId="2999" xr:uid="{133F4A51-9C6B-4BFB-8D69-8F847AAC2290}"/>
    <cellStyle name="měny 2 4 2 7 4" xfId="2233" xr:uid="{4A77F806-DBEB-4EBD-B148-71B11E0BA77D}"/>
    <cellStyle name="měny 2 4 2 8" xfId="515" xr:uid="{D44D6FBE-A09F-4BA4-AEEC-DF6479825CC5}"/>
    <cellStyle name="měny 2 4 2 8 2" xfId="1281" xr:uid="{EFEEFEEC-05E1-475B-BF93-BCDF283B5425}"/>
    <cellStyle name="měny 2 4 2 8 2 2" xfId="3054" xr:uid="{A3B6278F-BC85-45A1-9CEE-FB160CED8BD2}"/>
    <cellStyle name="měny 2 4 2 8 3" xfId="2288" xr:uid="{22779AF8-F915-4877-A6C5-2ACFC48C781B}"/>
    <cellStyle name="měny 2 4 2 9" xfId="132" xr:uid="{4EF28886-94C6-4E33-A9B7-DDCDAAFC655B}"/>
    <cellStyle name="měny 2 4 2 9 2" xfId="1905" xr:uid="{BC8DAE18-437D-4E1D-B9DD-7F1D91BEC3A8}"/>
    <cellStyle name="měny 2 4 3" xfId="29" xr:uid="{00000000-0005-0000-0000-00002A000000}"/>
    <cellStyle name="měny 2 4 3 10" xfId="1805" xr:uid="{0D5DF9DF-4706-4328-BA08-B5470E32FE0D}"/>
    <cellStyle name="měny 2 4 3 2" xfId="86" xr:uid="{B7D4FAB6-026E-4D82-80F8-5B2B3B47E87E}"/>
    <cellStyle name="měny 2 4 3 2 2" xfId="414" xr:uid="{F8E0F100-6E78-4ECD-BDC0-7A28F2E6FB5D}"/>
    <cellStyle name="měny 2 4 3 2 2 2" xfId="797" xr:uid="{C10296B5-FE29-4EFC-9E91-17674689D8A9}"/>
    <cellStyle name="měny 2 4 3 2 2 2 2" xfId="1563" xr:uid="{D796F0FB-4669-4A5E-AD2B-72B314EC1E0A}"/>
    <cellStyle name="měny 2 4 3 2 2 2 2 2" xfId="3336" xr:uid="{DEB4CF95-6DA7-4706-AC73-B01BD30B17D4}"/>
    <cellStyle name="měny 2 4 3 2 2 2 3" xfId="2570" xr:uid="{22B3D5DB-914B-43FE-8DE9-C05367636D63}"/>
    <cellStyle name="měny 2 4 3 2 2 3" xfId="1180" xr:uid="{37CA4274-0914-4D6C-B781-CA53C0F8D57F}"/>
    <cellStyle name="měny 2 4 3 2 2 3 2" xfId="2953" xr:uid="{4DC8C968-9FFC-44EF-ABD7-ACAFEA5F501D}"/>
    <cellStyle name="měny 2 4 3 2 2 4" xfId="2187" xr:uid="{F5797D1F-A131-4581-A473-566691A03AFD}"/>
    <cellStyle name="měny 2 4 3 2 3" xfId="633" xr:uid="{77FC3817-524E-4F25-BCCF-74C02E74CC86}"/>
    <cellStyle name="měny 2 4 3 2 3 2" xfId="1399" xr:uid="{1EFC9AE3-3F39-4B28-BB96-9CCC99E4A592}"/>
    <cellStyle name="měny 2 4 3 2 3 2 2" xfId="3172" xr:uid="{78796158-4CC9-4419-8911-41B3F5EEEE39}"/>
    <cellStyle name="měny 2 4 3 2 3 3" xfId="2406" xr:uid="{86512639-957D-45DB-B6E1-10F9B0A5F5B3}"/>
    <cellStyle name="měny 2 4 3 2 4" xfId="250" xr:uid="{B80981B8-7F4B-4492-9625-72ED6F4E6DB5}"/>
    <cellStyle name="měny 2 4 3 2 4 2" xfId="2023" xr:uid="{82930D39-F82F-4620-8EF3-01C82F321600}"/>
    <cellStyle name="měny 2 4 3 2 5" xfId="1016" xr:uid="{DD74A02F-7B42-4EB8-B9F5-185A5F49F72C}"/>
    <cellStyle name="měny 2 4 3 2 5 2" xfId="2789" xr:uid="{3A365198-EB45-4CD9-89A2-6DDEC4920B4F}"/>
    <cellStyle name="měny 2 4 3 2 6" xfId="1727" xr:uid="{A01B5494-C088-4990-983C-509CB70FA9AC}"/>
    <cellStyle name="měny 2 4 3 2 6 2" xfId="3500" xr:uid="{D8417559-B5C6-471C-99A6-61571CC3F64B}"/>
    <cellStyle name="měny 2 4 3 2 7" xfId="1859" xr:uid="{795F2523-A637-4805-8682-FC96B1D6593D}"/>
    <cellStyle name="měny 2 4 3 3" xfId="196" xr:uid="{2D71F8FD-2993-4D9A-AF1E-3A5FCF1B3958}"/>
    <cellStyle name="měny 2 4 3 3 2" xfId="360" xr:uid="{38FBC83D-C82E-4624-B67F-6CE359896041}"/>
    <cellStyle name="měny 2 4 3 3 2 2" xfId="743" xr:uid="{DE221E40-8A30-4B12-A83C-0D245F0EF2C9}"/>
    <cellStyle name="měny 2 4 3 3 2 2 2" xfId="1509" xr:uid="{3DCF6542-AF67-44FA-8D4B-62C3946579F2}"/>
    <cellStyle name="měny 2 4 3 3 2 2 2 2" xfId="3282" xr:uid="{D074F4D5-80E8-488E-B9C7-E3DA02B68F81}"/>
    <cellStyle name="měny 2 4 3 3 2 2 3" xfId="2516" xr:uid="{C1335CE4-0D3A-4056-87BE-979FACC34B2A}"/>
    <cellStyle name="měny 2 4 3 3 2 3" xfId="1126" xr:uid="{9B814B67-F5A4-4DB3-8A29-230B667C40B6}"/>
    <cellStyle name="měny 2 4 3 3 2 3 2" xfId="2899" xr:uid="{9FC37784-0E36-470E-802A-1859A819D5B6}"/>
    <cellStyle name="měny 2 4 3 3 2 4" xfId="2133" xr:uid="{E490DE7A-EB76-4870-9751-63CB61BDE3DF}"/>
    <cellStyle name="měny 2 4 3 3 3" xfId="579" xr:uid="{86AB04B3-DE73-46D6-8D88-10C403A9F52C}"/>
    <cellStyle name="měny 2 4 3 3 3 2" xfId="1345" xr:uid="{21FE2876-4A6B-49EE-8E95-35A67B1E1863}"/>
    <cellStyle name="měny 2 4 3 3 3 2 2" xfId="3118" xr:uid="{910734ED-39CC-4FE3-A120-DFAF7DDDACF2}"/>
    <cellStyle name="měny 2 4 3 3 3 3" xfId="2352" xr:uid="{89FD87BB-35A4-4FBD-AE4D-24190C401459}"/>
    <cellStyle name="měny 2 4 3 3 4" xfId="962" xr:uid="{2A57AB61-57D7-41B4-B3F4-1C68E399C1ED}"/>
    <cellStyle name="měny 2 4 3 3 4 2" xfId="2735" xr:uid="{E5AC067A-3145-4E45-92D9-FC1F3891AE01}"/>
    <cellStyle name="měny 2 4 3 3 5" xfId="1969" xr:uid="{67FE8A0C-9142-46DA-A7A3-6ABDA5201970}"/>
    <cellStyle name="měny 2 4 3 4" xfId="305" xr:uid="{F6F96B19-BE4D-4B8D-BFDA-35B1D3376DA7}"/>
    <cellStyle name="měny 2 4 3 4 2" xfId="688" xr:uid="{C0CF5465-5349-49B8-9A50-3DEE2F126849}"/>
    <cellStyle name="měny 2 4 3 4 2 2" xfId="1454" xr:uid="{AA04BE0B-CC0C-4560-9F3E-FC81CF6252EE}"/>
    <cellStyle name="měny 2 4 3 4 2 2 2" xfId="3227" xr:uid="{41B11AC1-19C4-4731-8465-C3572CD3F800}"/>
    <cellStyle name="měny 2 4 3 4 2 3" xfId="2461" xr:uid="{BDC64FE4-2D12-45BF-AFB3-5CE9BA5660DD}"/>
    <cellStyle name="měny 2 4 3 4 3" xfId="1071" xr:uid="{C626EB60-B478-48F4-B8C8-B61554324357}"/>
    <cellStyle name="měny 2 4 3 4 3 2" xfId="2844" xr:uid="{181BB4BE-18B6-4972-8B58-EF7E38BC5FF7}"/>
    <cellStyle name="měny 2 4 3 4 4" xfId="2078" xr:uid="{BFD2B6AF-25F3-4DC4-9B5C-56F5F1E48D3D}"/>
    <cellStyle name="měny 2 4 3 5" xfId="469" xr:uid="{A8E32633-DB16-4E91-814E-47D5B7CF1F23}"/>
    <cellStyle name="měny 2 4 3 5 2" xfId="852" xr:uid="{88156F18-2327-490D-849E-08AC12DE97C6}"/>
    <cellStyle name="měny 2 4 3 5 2 2" xfId="1618" xr:uid="{93D12B94-5EAA-428F-8648-0C124E561DF7}"/>
    <cellStyle name="měny 2 4 3 5 2 2 2" xfId="3391" xr:uid="{6416BD6B-63A3-483A-A11B-344DE964CD80}"/>
    <cellStyle name="měny 2 4 3 5 2 3" xfId="2625" xr:uid="{A1A0C639-0364-4194-897A-0588B07B42E9}"/>
    <cellStyle name="měny 2 4 3 5 3" xfId="1235" xr:uid="{64237FF0-587A-4EE3-835E-8FC8B412AFC7}"/>
    <cellStyle name="měny 2 4 3 5 3 2" xfId="3008" xr:uid="{6F0EAC31-767B-4006-8700-E9FA5D51383D}"/>
    <cellStyle name="měny 2 4 3 5 4" xfId="2242" xr:uid="{9659AF7A-5A5E-4CC1-A539-8CAD733818A3}"/>
    <cellStyle name="měny 2 4 3 6" xfId="524" xr:uid="{0DF42338-E393-4C77-B309-D182781FE29C}"/>
    <cellStyle name="měny 2 4 3 6 2" xfId="1290" xr:uid="{413F004C-07E9-4383-B691-4A27ACDA065D}"/>
    <cellStyle name="měny 2 4 3 6 2 2" xfId="3063" xr:uid="{837C7ACC-9E93-4A12-8B84-13BBBBE28524}"/>
    <cellStyle name="měny 2 4 3 6 3" xfId="2297" xr:uid="{CD3F48F9-9E2A-4A8E-8800-6BD76F643C25}"/>
    <cellStyle name="měny 2 4 3 7" xfId="141" xr:uid="{99CC25BD-1285-4D58-ADEF-2934875239F1}"/>
    <cellStyle name="měny 2 4 3 7 2" xfId="1914" xr:uid="{42D64639-0222-4958-A295-65B03B7D65D0}"/>
    <cellStyle name="měny 2 4 3 8" xfId="907" xr:uid="{7978D30A-1931-4403-BFB2-656FCEE4E201}"/>
    <cellStyle name="měny 2 4 3 8 2" xfId="2680" xr:uid="{B3F5A87C-587C-4256-85C7-4626665BBE3F}"/>
    <cellStyle name="měny 2 4 3 9" xfId="1673" xr:uid="{3C1BD100-0FB7-408D-9EB6-CB76BF097C53}"/>
    <cellStyle name="měny 2 4 3 9 2" xfId="3446" xr:uid="{C01D9E00-EDA9-45CF-ACD7-A8841ECEE961}"/>
    <cellStyle name="měny 2 4 4" xfId="47" xr:uid="{00000000-0005-0000-0000-00002B000000}"/>
    <cellStyle name="měny 2 4 4 10" xfId="1823" xr:uid="{EEA300D8-F505-4CAD-AB56-B164FB04B9A9}"/>
    <cellStyle name="měny 2 4 4 2" xfId="104" xr:uid="{0B2E720D-825A-4A17-AC1C-F37DC595978E}"/>
    <cellStyle name="měny 2 4 4 2 2" xfId="432" xr:uid="{8BF3AF8B-BD41-4A83-8957-22E99A08DD24}"/>
    <cellStyle name="měny 2 4 4 2 2 2" xfId="815" xr:uid="{02ECD341-8478-413D-B4E4-76BA0609C382}"/>
    <cellStyle name="měny 2 4 4 2 2 2 2" xfId="1581" xr:uid="{BFF4DE3C-5D29-4E9D-855E-DCB9A7C11BB1}"/>
    <cellStyle name="měny 2 4 4 2 2 2 2 2" xfId="3354" xr:uid="{611C7431-7698-4A61-B4F5-D9F00D300923}"/>
    <cellStyle name="měny 2 4 4 2 2 2 3" xfId="2588" xr:uid="{979B1105-307C-4123-AE6F-AF13FF4B9073}"/>
    <cellStyle name="měny 2 4 4 2 2 3" xfId="1198" xr:uid="{B0C77974-8B4F-40CA-A4A5-6D0278294841}"/>
    <cellStyle name="měny 2 4 4 2 2 3 2" xfId="2971" xr:uid="{77EB2192-0628-4B58-A5BC-9113BFE8D096}"/>
    <cellStyle name="měny 2 4 4 2 2 4" xfId="2205" xr:uid="{BD4BCB5E-6A3A-42E7-A63D-E23A9803CA44}"/>
    <cellStyle name="měny 2 4 4 2 3" xfId="651" xr:uid="{316C080C-0CA9-4E96-9466-2EB933809AC5}"/>
    <cellStyle name="měny 2 4 4 2 3 2" xfId="1417" xr:uid="{7B435FA9-B2BD-4728-B5F9-493FE67B8FC5}"/>
    <cellStyle name="měny 2 4 4 2 3 2 2" xfId="3190" xr:uid="{1B694508-C3A5-4517-9621-60F1F2F4ECC8}"/>
    <cellStyle name="měny 2 4 4 2 3 3" xfId="2424" xr:uid="{8D3B216A-8838-4B0D-8992-BD18209EBC8C}"/>
    <cellStyle name="měny 2 4 4 2 4" xfId="268" xr:uid="{52DC56EF-4EC5-46A4-9B10-737E0BD8F56A}"/>
    <cellStyle name="měny 2 4 4 2 4 2" xfId="2041" xr:uid="{F15F5AE3-438D-4E18-A01C-2F4326D1B39D}"/>
    <cellStyle name="měny 2 4 4 2 5" xfId="1034" xr:uid="{156EE957-8D81-40C7-86D4-75CE355ECF9D}"/>
    <cellStyle name="měny 2 4 4 2 5 2" xfId="2807" xr:uid="{17C9CE9C-6B3A-4A88-91B0-A70071EE38FE}"/>
    <cellStyle name="měny 2 4 4 2 6" xfId="1745" xr:uid="{621E9AAF-3BE2-4013-AFAB-732C5E41E3E8}"/>
    <cellStyle name="měny 2 4 4 2 6 2" xfId="3518" xr:uid="{EF72A12F-FC60-4C73-A123-40EEE0757681}"/>
    <cellStyle name="měny 2 4 4 2 7" xfId="1877" xr:uid="{02C59D44-5C19-47B2-8833-BBE6C3D13769}"/>
    <cellStyle name="měny 2 4 4 3" xfId="214" xr:uid="{52BE2237-7921-4619-A9BA-143B28FD8848}"/>
    <cellStyle name="měny 2 4 4 3 2" xfId="378" xr:uid="{C5D094FB-344E-4FCD-9FE3-383EBC4D0E77}"/>
    <cellStyle name="měny 2 4 4 3 2 2" xfId="761" xr:uid="{DA789B93-9553-4C79-8284-ECC85A3B503D}"/>
    <cellStyle name="měny 2 4 4 3 2 2 2" xfId="1527" xr:uid="{0A69C720-F994-4456-B53B-F3E5A292467B}"/>
    <cellStyle name="měny 2 4 4 3 2 2 2 2" xfId="3300" xr:uid="{E4799B6D-B01D-41D0-8033-9212EE3C5BA1}"/>
    <cellStyle name="měny 2 4 4 3 2 2 3" xfId="2534" xr:uid="{64343C9A-CCFC-46B2-9C67-D2A6D0ABB9F5}"/>
    <cellStyle name="měny 2 4 4 3 2 3" xfId="1144" xr:uid="{8AA40064-82CA-4C61-B0D5-EC0A59DA726A}"/>
    <cellStyle name="měny 2 4 4 3 2 3 2" xfId="2917" xr:uid="{8CCA2A2C-F230-48E9-AAEB-853B910EF827}"/>
    <cellStyle name="měny 2 4 4 3 2 4" xfId="2151" xr:uid="{D78EECA5-F780-46D8-B40E-EEC9023181FA}"/>
    <cellStyle name="měny 2 4 4 3 3" xfId="597" xr:uid="{3303A3DC-2292-45D3-A99F-AC920BFEDA9C}"/>
    <cellStyle name="měny 2 4 4 3 3 2" xfId="1363" xr:uid="{F727A847-1028-43CE-9BEC-5F746E638FE7}"/>
    <cellStyle name="měny 2 4 4 3 3 2 2" xfId="3136" xr:uid="{5DF3C00E-DC6F-4D82-94E6-F18DD747F915}"/>
    <cellStyle name="měny 2 4 4 3 3 3" xfId="2370" xr:uid="{BFDD5BE7-F52B-49DC-B997-B440D92C9FDE}"/>
    <cellStyle name="měny 2 4 4 3 4" xfId="980" xr:uid="{93A72577-F3DC-4F40-9DFA-750D5EA3D656}"/>
    <cellStyle name="měny 2 4 4 3 4 2" xfId="2753" xr:uid="{BE60BA9B-6E79-400C-BD19-1A97E7849AFF}"/>
    <cellStyle name="měny 2 4 4 3 5" xfId="1987" xr:uid="{1FABFB9A-D6FF-43CA-9731-6A82BF806147}"/>
    <cellStyle name="měny 2 4 4 4" xfId="323" xr:uid="{94E759A0-CD0B-44BF-B35B-CF173D0C41FD}"/>
    <cellStyle name="měny 2 4 4 4 2" xfId="706" xr:uid="{C22F90B5-D24C-45BF-B00B-6566D0E0222C}"/>
    <cellStyle name="měny 2 4 4 4 2 2" xfId="1472" xr:uid="{B0468097-4CF5-44EA-8E1D-A642E596BF6F}"/>
    <cellStyle name="měny 2 4 4 4 2 2 2" xfId="3245" xr:uid="{5951CF23-7D21-487D-A194-07A75ACFDA0D}"/>
    <cellStyle name="měny 2 4 4 4 2 3" xfId="2479" xr:uid="{CAA7BB75-1AF5-4730-935D-BB57742B1A78}"/>
    <cellStyle name="měny 2 4 4 4 3" xfId="1089" xr:uid="{EA309296-F0D8-4DE6-8780-D1A5EB2E9F4E}"/>
    <cellStyle name="měny 2 4 4 4 3 2" xfId="2862" xr:uid="{A07F77AF-7875-42BC-BD80-19B39787BFA7}"/>
    <cellStyle name="měny 2 4 4 4 4" xfId="2096" xr:uid="{D9CB97BA-0232-465C-BF03-90152BCCE7C6}"/>
    <cellStyle name="měny 2 4 4 5" xfId="487" xr:uid="{8B2731D3-0DE2-4265-9962-C501733BB218}"/>
    <cellStyle name="měny 2 4 4 5 2" xfId="870" xr:uid="{3B0387ED-9C0D-4BF3-A255-52F0FE024E8C}"/>
    <cellStyle name="měny 2 4 4 5 2 2" xfId="1636" xr:uid="{C531EB66-6CAC-42F6-81EC-45D16EDE648E}"/>
    <cellStyle name="měny 2 4 4 5 2 2 2" xfId="3409" xr:uid="{3BA56F34-D108-4EBC-85E3-D71621240516}"/>
    <cellStyle name="měny 2 4 4 5 2 3" xfId="2643" xr:uid="{692FE63E-60BB-41D1-A335-E4C3D86F84E5}"/>
    <cellStyle name="měny 2 4 4 5 3" xfId="1253" xr:uid="{52400D6B-DF95-422E-8D49-422208B0D7E6}"/>
    <cellStyle name="měny 2 4 4 5 3 2" xfId="3026" xr:uid="{86B625A4-6AC4-4673-86D9-D3A2AC69729F}"/>
    <cellStyle name="měny 2 4 4 5 4" xfId="2260" xr:uid="{EC24B819-6645-4856-A56A-05677160E05C}"/>
    <cellStyle name="měny 2 4 4 6" xfId="542" xr:uid="{E799E2E5-1A57-4C9D-AA9D-07C824398F87}"/>
    <cellStyle name="měny 2 4 4 6 2" xfId="1308" xr:uid="{8BDBD107-147F-41D2-87FB-94CE76F48366}"/>
    <cellStyle name="měny 2 4 4 6 2 2" xfId="3081" xr:uid="{7B2C48C8-97A7-427D-AF66-1845ED13EA8F}"/>
    <cellStyle name="měny 2 4 4 6 3" xfId="2315" xr:uid="{9FBD334D-2FE2-404D-B1A3-E1DAB6F984D2}"/>
    <cellStyle name="měny 2 4 4 7" xfId="159" xr:uid="{9C5A2D67-F3EB-4F90-A136-06E6DA1E8FD6}"/>
    <cellStyle name="měny 2 4 4 7 2" xfId="1932" xr:uid="{7F241292-C571-47FE-BF29-0990B406A2E4}"/>
    <cellStyle name="měny 2 4 4 8" xfId="925" xr:uid="{CFB4969F-13AA-48F9-A02F-C4B1F6C095C7}"/>
    <cellStyle name="měny 2 4 4 8 2" xfId="2698" xr:uid="{17BCD7E5-1BB6-4527-B04A-4D703A1F3DA9}"/>
    <cellStyle name="měny 2 4 4 9" xfId="1691" xr:uid="{F5BE47D9-18A5-44F8-AE39-4C18E7D04966}"/>
    <cellStyle name="měny 2 4 4 9 2" xfId="3464" xr:uid="{32F64FF5-BE74-4BBC-B31C-2B2A57D893B8}"/>
    <cellStyle name="měny 2 4 5" xfId="68" xr:uid="{E563A268-F480-41FB-9B19-BAD0CFFD41AC}"/>
    <cellStyle name="měny 2 4 5 2" xfId="396" xr:uid="{EFE2D865-60B4-45A6-B7EF-29458AAD56DF}"/>
    <cellStyle name="měny 2 4 5 2 2" xfId="779" xr:uid="{9058E21F-74B2-4136-87F8-8D51275AADA2}"/>
    <cellStyle name="měny 2 4 5 2 2 2" xfId="1545" xr:uid="{B29B27D5-D18B-4924-AFF9-8F2AFDF239E1}"/>
    <cellStyle name="měny 2 4 5 2 2 2 2" xfId="3318" xr:uid="{DFEDBCD8-FC7C-4C5D-AB75-9B6C5A67143A}"/>
    <cellStyle name="měny 2 4 5 2 2 3" xfId="2552" xr:uid="{6431DB19-E3F2-4172-A9D8-0AA926E377C8}"/>
    <cellStyle name="měny 2 4 5 2 3" xfId="1162" xr:uid="{C34F5D52-0185-4484-8A2E-F452AA8DBA8B}"/>
    <cellStyle name="měny 2 4 5 2 3 2" xfId="2935" xr:uid="{3EF78ED5-18CB-4741-81F5-FA75E996AC4F}"/>
    <cellStyle name="měny 2 4 5 2 4" xfId="2169" xr:uid="{EEB7E80A-236A-439D-9F63-C95EF5F1D76C}"/>
    <cellStyle name="měny 2 4 5 3" xfId="615" xr:uid="{2C6303C5-61EF-4EB0-8328-C0DD732EF4DE}"/>
    <cellStyle name="měny 2 4 5 3 2" xfId="1381" xr:uid="{373D203D-53C6-4CA9-9C05-7952E036F434}"/>
    <cellStyle name="měny 2 4 5 3 2 2" xfId="3154" xr:uid="{39FB1176-EB30-4485-9992-66957E40DF27}"/>
    <cellStyle name="měny 2 4 5 3 3" xfId="2388" xr:uid="{E1DCEA84-6D89-482B-B880-925CEB325845}"/>
    <cellStyle name="měny 2 4 5 4" xfId="232" xr:uid="{06442630-7916-4C65-8B3E-D6B1F0943F6D}"/>
    <cellStyle name="měny 2 4 5 4 2" xfId="2005" xr:uid="{6F47B3E6-5F14-4E76-BF54-DD3B89487E18}"/>
    <cellStyle name="měny 2 4 5 5" xfId="998" xr:uid="{1E07FDAD-6451-4E23-A939-5F325AA85402}"/>
    <cellStyle name="měny 2 4 5 5 2" xfId="2771" xr:uid="{91150F57-B23A-4C50-8AD8-3C35FDA5D91E}"/>
    <cellStyle name="měny 2 4 5 6" xfId="1709" xr:uid="{9A22FF91-1975-4894-ADD8-B78BD12DF3FA}"/>
    <cellStyle name="měny 2 4 5 6 2" xfId="3482" xr:uid="{6F48B9CC-2FB4-4A2B-9C73-45CC8EC3ECFD}"/>
    <cellStyle name="měny 2 4 5 7" xfId="1841" xr:uid="{1EDB372F-F917-451B-B85E-2FF36AC42092}"/>
    <cellStyle name="měny 2 4 6" xfId="178" xr:uid="{88A420CB-1E3D-4FEF-9EEF-783D1DE25780}"/>
    <cellStyle name="měny 2 4 6 2" xfId="342" xr:uid="{731A64B7-2476-47B2-8C43-C8844A98F842}"/>
    <cellStyle name="měny 2 4 6 2 2" xfId="725" xr:uid="{282D5C04-4DD4-4482-8841-84A99D360F8F}"/>
    <cellStyle name="měny 2 4 6 2 2 2" xfId="1491" xr:uid="{CEB1E855-F015-4EF9-BF2E-F84E13731B44}"/>
    <cellStyle name="měny 2 4 6 2 2 2 2" xfId="3264" xr:uid="{DD418A75-99EF-44CE-949A-ED38754A88F7}"/>
    <cellStyle name="měny 2 4 6 2 2 3" xfId="2498" xr:uid="{4DEC333A-AC00-472C-A55E-0476916C19DD}"/>
    <cellStyle name="měny 2 4 6 2 3" xfId="1108" xr:uid="{F0E31574-7F5E-466A-9883-485C278A052F}"/>
    <cellStyle name="měny 2 4 6 2 3 2" xfId="2881" xr:uid="{37B80747-296A-4135-80FA-6273B9A5B6D8}"/>
    <cellStyle name="měny 2 4 6 2 4" xfId="2115" xr:uid="{652AAFA8-2D2D-4A08-BC06-34FCDA709D4D}"/>
    <cellStyle name="měny 2 4 6 3" xfId="561" xr:uid="{BF35AD4F-8BA5-4774-9CD7-6468D68E8B6C}"/>
    <cellStyle name="měny 2 4 6 3 2" xfId="1327" xr:uid="{0449E4BF-7429-4F6B-BA9B-76403299FAE2}"/>
    <cellStyle name="měny 2 4 6 3 2 2" xfId="3100" xr:uid="{89768BDA-960B-4FBD-B6AB-ABAF55C98127}"/>
    <cellStyle name="měny 2 4 6 3 3" xfId="2334" xr:uid="{2DE618AA-CE20-4812-865C-DF7119BEF9A3}"/>
    <cellStyle name="měny 2 4 6 4" xfId="944" xr:uid="{5DD17FE4-79B7-46E0-970A-1D9717546A2F}"/>
    <cellStyle name="měny 2 4 6 4 2" xfId="2717" xr:uid="{10F211E4-6AC3-46FD-9261-473DA84E106B}"/>
    <cellStyle name="měny 2 4 6 5" xfId="1951" xr:uid="{ADF615AA-3A59-4F06-BC0A-8BD77355B5C7}"/>
    <cellStyle name="měny 2 4 7" xfId="287" xr:uid="{F9B68145-BB69-411E-AB95-577D12E7153D}"/>
    <cellStyle name="měny 2 4 7 2" xfId="670" xr:uid="{D62A188E-B6F7-447F-91BB-3AEF208A888B}"/>
    <cellStyle name="měny 2 4 7 2 2" xfId="1436" xr:uid="{FED180D1-B3CD-4B64-BA1F-B1CB5D59E4C2}"/>
    <cellStyle name="měny 2 4 7 2 2 2" xfId="3209" xr:uid="{5F2D795E-3E71-4664-8793-F43F721393AD}"/>
    <cellStyle name="měny 2 4 7 2 3" xfId="2443" xr:uid="{2D1D20FD-1B98-499B-88AD-4A7EF2104CE0}"/>
    <cellStyle name="měny 2 4 7 3" xfId="1053" xr:uid="{05208557-EC09-48B8-97FF-EEC6802CCE64}"/>
    <cellStyle name="měny 2 4 7 3 2" xfId="2826" xr:uid="{7FD660CE-FC69-4C67-AA7B-4A57AE789DDF}"/>
    <cellStyle name="měny 2 4 7 4" xfId="2060" xr:uid="{6BEA5BD9-244C-4181-BC80-C101D987D760}"/>
    <cellStyle name="měny 2 4 8" xfId="451" xr:uid="{4C48935F-9FC3-4A1B-8664-5DF22A3DBF67}"/>
    <cellStyle name="měny 2 4 8 2" xfId="834" xr:uid="{4A4CE08B-05BE-49BD-9590-C28040BB3B25}"/>
    <cellStyle name="měny 2 4 8 2 2" xfId="1600" xr:uid="{22A7616B-526A-4559-BDDE-E7727F45DE9F}"/>
    <cellStyle name="měny 2 4 8 2 2 2" xfId="3373" xr:uid="{5F2619A5-4D5C-453B-84CF-5CBD9B1CC4BA}"/>
    <cellStyle name="měny 2 4 8 2 3" xfId="2607" xr:uid="{B9EA8B02-8899-4AEC-B4A8-708771165C1E}"/>
    <cellStyle name="měny 2 4 8 3" xfId="1217" xr:uid="{EBEE65E4-9E5E-40E3-A1C1-263FFD4D6ED6}"/>
    <cellStyle name="měny 2 4 8 3 2" xfId="2990" xr:uid="{F2B365D5-8FE6-42BF-88F5-E53571B48AF7}"/>
    <cellStyle name="měny 2 4 8 4" xfId="2224" xr:uid="{17FEB9F9-E8C9-4783-8851-6900984EF80D}"/>
    <cellStyle name="měny 2 4 9" xfId="506" xr:uid="{B8FFB10B-C5A7-45EC-93CE-B3B42B19257B}"/>
    <cellStyle name="měny 2 4 9 2" xfId="1272" xr:uid="{4ECA1D6A-AD11-4755-BB17-FE4BD3ADC688}"/>
    <cellStyle name="měny 2 4 9 2 2" xfId="3045" xr:uid="{D50B4DCC-2684-4103-AEF2-1A8CFE00F7B3}"/>
    <cellStyle name="měny 2 4 9 3" xfId="2279" xr:uid="{D0561976-AE70-48F6-8E18-E35EC4CD2D90}"/>
    <cellStyle name="měny 2 5" xfId="14" xr:uid="{00000000-0005-0000-0000-00002C000000}"/>
    <cellStyle name="měny 2 5 10" xfId="126" xr:uid="{4018CB1D-3089-4D16-8E59-ED2D47CF5090}"/>
    <cellStyle name="měny 2 5 10 2" xfId="1899" xr:uid="{F894DBC8-3503-4D52-8A38-7DD60858BB39}"/>
    <cellStyle name="měny 2 5 11" xfId="892" xr:uid="{815493BF-D29A-4869-827A-5598F5D34F86}"/>
    <cellStyle name="měny 2 5 11 2" xfId="2665" xr:uid="{74A720AC-F8DD-4B97-AD1C-56E55710E742}"/>
    <cellStyle name="měny 2 5 12" xfId="1658" xr:uid="{90A6E079-67C3-4C86-AAE3-F93E6EDCFD29}"/>
    <cellStyle name="měny 2 5 12 2" xfId="3431" xr:uid="{E8DBC5D2-246B-4C85-8B28-8052AB12D99D}"/>
    <cellStyle name="měny 2 5 13" xfId="1790" xr:uid="{E5082410-750E-4AE1-856C-5085A47BB716}"/>
    <cellStyle name="měny 2 5 2" xfId="23" xr:uid="{00000000-0005-0000-0000-00002D000000}"/>
    <cellStyle name="měny 2 5 2 10" xfId="901" xr:uid="{C2EA4F69-C188-4BD4-8C77-ACC997409E07}"/>
    <cellStyle name="měny 2 5 2 10 2" xfId="2674" xr:uid="{7519F79A-7F03-4EF0-8FD2-E3D2034E42A8}"/>
    <cellStyle name="měny 2 5 2 11" xfId="1667" xr:uid="{2920F2A5-8FC0-444E-A032-F4C282354889}"/>
    <cellStyle name="měny 2 5 2 11 2" xfId="3440" xr:uid="{5AE03BD2-098D-47C0-8CA5-2861E3F5BC4A}"/>
    <cellStyle name="měny 2 5 2 12" xfId="1799" xr:uid="{B82CEA10-75B6-4BFC-BFAD-59B3AC788245}"/>
    <cellStyle name="měny 2 5 2 2" xfId="41" xr:uid="{00000000-0005-0000-0000-00002E000000}"/>
    <cellStyle name="měny 2 5 2 2 10" xfId="1817" xr:uid="{11CBF3C5-6B78-4532-AE35-0CFAB210BBB2}"/>
    <cellStyle name="měny 2 5 2 2 2" xfId="98" xr:uid="{92A2AD63-32ED-46B4-A5D7-BC57D64ED51D}"/>
    <cellStyle name="měny 2 5 2 2 2 2" xfId="426" xr:uid="{63CA47A5-7DC7-41A1-ACF2-34150A3F71D5}"/>
    <cellStyle name="měny 2 5 2 2 2 2 2" xfId="809" xr:uid="{B490E4ED-52D8-45D8-B4BF-A110446C7F7D}"/>
    <cellStyle name="měny 2 5 2 2 2 2 2 2" xfId="1575" xr:uid="{2482EFF5-B2E8-4098-98E5-A6DCAE9979DE}"/>
    <cellStyle name="měny 2 5 2 2 2 2 2 2 2" xfId="3348" xr:uid="{025E813B-9391-440C-BD29-8F951E587ED0}"/>
    <cellStyle name="měny 2 5 2 2 2 2 2 3" xfId="2582" xr:uid="{FDE1BCAD-0F23-4149-9A6B-617C5F29EA87}"/>
    <cellStyle name="měny 2 5 2 2 2 2 3" xfId="1192" xr:uid="{78EB674A-F4A2-439C-BC7F-4C1E8AABA279}"/>
    <cellStyle name="měny 2 5 2 2 2 2 3 2" xfId="2965" xr:uid="{D85DB077-DFC3-486B-A7D0-C42EF321024E}"/>
    <cellStyle name="měny 2 5 2 2 2 2 4" xfId="2199" xr:uid="{F1302FF1-FE1F-48A7-A88F-C76A2A0910DF}"/>
    <cellStyle name="měny 2 5 2 2 2 3" xfId="645" xr:uid="{00C5F6DD-80C7-49E0-BDB7-77A90E240BB8}"/>
    <cellStyle name="měny 2 5 2 2 2 3 2" xfId="1411" xr:uid="{402A3A0B-D134-4AF1-82F2-2FE026120945}"/>
    <cellStyle name="měny 2 5 2 2 2 3 2 2" xfId="3184" xr:uid="{F0870A96-F66D-42DF-89FD-5C750D8A6F51}"/>
    <cellStyle name="měny 2 5 2 2 2 3 3" xfId="2418" xr:uid="{26221AAE-4B00-4FFC-8DB6-7586792C0B80}"/>
    <cellStyle name="měny 2 5 2 2 2 4" xfId="262" xr:uid="{AF165947-1807-4E6D-8E3C-921FABE15F94}"/>
    <cellStyle name="měny 2 5 2 2 2 4 2" xfId="2035" xr:uid="{5A34173E-475F-48E9-A18D-529DA0E58B3E}"/>
    <cellStyle name="měny 2 5 2 2 2 5" xfId="1028" xr:uid="{DC35898E-38B3-4553-9BD4-131F76CCA0AC}"/>
    <cellStyle name="měny 2 5 2 2 2 5 2" xfId="2801" xr:uid="{90231697-F1F9-46FF-B21F-06A80C0BBFD8}"/>
    <cellStyle name="měny 2 5 2 2 2 6" xfId="1739" xr:uid="{B6D1B35E-E0A8-4BCF-A572-B0A577F4F23E}"/>
    <cellStyle name="měny 2 5 2 2 2 6 2" xfId="3512" xr:uid="{0D733211-E712-4DAD-B108-05934DF40A18}"/>
    <cellStyle name="měny 2 5 2 2 2 7" xfId="1871" xr:uid="{3DB00932-5404-4BF5-8B5B-FAC3E1C3173A}"/>
    <cellStyle name="měny 2 5 2 2 3" xfId="208" xr:uid="{7CA7BB97-05EE-4952-8DE6-38707A88BBB7}"/>
    <cellStyle name="měny 2 5 2 2 3 2" xfId="372" xr:uid="{C40DB6D8-5AA6-44E1-92F8-2FA172A1B22D}"/>
    <cellStyle name="měny 2 5 2 2 3 2 2" xfId="755" xr:uid="{29421EB0-863F-4CE6-BA07-C7C7989FDE57}"/>
    <cellStyle name="měny 2 5 2 2 3 2 2 2" xfId="1521" xr:uid="{9B4CB0B6-5046-4BB9-8948-16C27A7BBC7B}"/>
    <cellStyle name="měny 2 5 2 2 3 2 2 2 2" xfId="3294" xr:uid="{B8E76D60-823A-4CD4-9C5B-469FE6F85654}"/>
    <cellStyle name="měny 2 5 2 2 3 2 2 3" xfId="2528" xr:uid="{7032A12F-56DF-404F-8388-BB2E9E4FD0A4}"/>
    <cellStyle name="měny 2 5 2 2 3 2 3" xfId="1138" xr:uid="{618E24D1-0EA9-4052-95E7-992CB9F8CD33}"/>
    <cellStyle name="měny 2 5 2 2 3 2 3 2" xfId="2911" xr:uid="{EBED5DC2-E295-4F4F-A20D-EB54A251715C}"/>
    <cellStyle name="měny 2 5 2 2 3 2 4" xfId="2145" xr:uid="{401B84AF-5284-4C2E-B65F-FB40304FEB5E}"/>
    <cellStyle name="měny 2 5 2 2 3 3" xfId="591" xr:uid="{3943D755-6C29-43D0-B60F-040093C12DF2}"/>
    <cellStyle name="měny 2 5 2 2 3 3 2" xfId="1357" xr:uid="{193C37A5-9CB8-4637-B897-950B82B4D239}"/>
    <cellStyle name="měny 2 5 2 2 3 3 2 2" xfId="3130" xr:uid="{7BD6EED5-5D0E-455E-AD62-0049E68A28F6}"/>
    <cellStyle name="měny 2 5 2 2 3 3 3" xfId="2364" xr:uid="{CDFC3759-CF8C-47E1-988A-C3E5EC47E117}"/>
    <cellStyle name="měny 2 5 2 2 3 4" xfId="974" xr:uid="{654B0884-61B8-4618-88CA-C7092FF5B309}"/>
    <cellStyle name="měny 2 5 2 2 3 4 2" xfId="2747" xr:uid="{3443CC08-AE85-40D9-914D-DB721B1DF452}"/>
    <cellStyle name="měny 2 5 2 2 3 5" xfId="1981" xr:uid="{F5027190-AD27-4550-A50D-603ABEAB87BD}"/>
    <cellStyle name="měny 2 5 2 2 4" xfId="317" xr:uid="{E9E0B49A-F096-490A-BADB-E300A1D6BC86}"/>
    <cellStyle name="měny 2 5 2 2 4 2" xfId="700" xr:uid="{400C7FD4-8CB3-4449-9BB2-05B67EF0B28C}"/>
    <cellStyle name="měny 2 5 2 2 4 2 2" xfId="1466" xr:uid="{0A7F6D5B-E30F-440D-8EE3-1F18B27F8CB0}"/>
    <cellStyle name="měny 2 5 2 2 4 2 2 2" xfId="3239" xr:uid="{2A05813B-3EBF-4160-90EE-D75146B1A7D3}"/>
    <cellStyle name="měny 2 5 2 2 4 2 3" xfId="2473" xr:uid="{1484F425-B0BA-4557-A447-8ACD6AC31679}"/>
    <cellStyle name="měny 2 5 2 2 4 3" xfId="1083" xr:uid="{3CBE7E4F-1E29-4289-A87E-967745F19D49}"/>
    <cellStyle name="měny 2 5 2 2 4 3 2" xfId="2856" xr:uid="{709619B1-9018-415B-B390-60A070449F91}"/>
    <cellStyle name="měny 2 5 2 2 4 4" xfId="2090" xr:uid="{CD4BA695-8878-44CC-960E-3966442A6606}"/>
    <cellStyle name="měny 2 5 2 2 5" xfId="481" xr:uid="{23483631-2EDF-41EC-AB73-D5E53E7545C0}"/>
    <cellStyle name="měny 2 5 2 2 5 2" xfId="864" xr:uid="{C26880A0-966D-452F-9BCA-6DE529C09A0D}"/>
    <cellStyle name="měny 2 5 2 2 5 2 2" xfId="1630" xr:uid="{AF74A002-9CCC-40B2-8C22-BFE72225048B}"/>
    <cellStyle name="měny 2 5 2 2 5 2 2 2" xfId="3403" xr:uid="{B8963994-3754-4968-9E1A-EBCD8D98E9D0}"/>
    <cellStyle name="měny 2 5 2 2 5 2 3" xfId="2637" xr:uid="{927D04C2-CB18-4EF4-BF94-DA32D357A7CE}"/>
    <cellStyle name="měny 2 5 2 2 5 3" xfId="1247" xr:uid="{C8D06CDF-174A-40DB-A273-CD30E6A64725}"/>
    <cellStyle name="měny 2 5 2 2 5 3 2" xfId="3020" xr:uid="{4F8EECC2-917B-46A1-B017-325A8C9D7126}"/>
    <cellStyle name="měny 2 5 2 2 5 4" xfId="2254" xr:uid="{C35C34DB-346E-42E0-BDAF-4E4A6B63FBB2}"/>
    <cellStyle name="měny 2 5 2 2 6" xfId="536" xr:uid="{31BCA6A2-E3BA-497E-9E61-301E3CE6C650}"/>
    <cellStyle name="měny 2 5 2 2 6 2" xfId="1302" xr:uid="{74022E50-D1E7-49DF-8B15-65C2FA361138}"/>
    <cellStyle name="měny 2 5 2 2 6 2 2" xfId="3075" xr:uid="{021B41CA-A224-4768-8C45-AB17E73F895D}"/>
    <cellStyle name="měny 2 5 2 2 6 3" xfId="2309" xr:uid="{77CE3143-15BE-4253-B23A-7E992E2177E6}"/>
    <cellStyle name="měny 2 5 2 2 7" xfId="153" xr:uid="{4D105341-2B8A-4E7F-8577-BEBFF41F1809}"/>
    <cellStyle name="měny 2 5 2 2 7 2" xfId="1926" xr:uid="{CF316FE0-7C9B-4D07-8F14-982C401A6C2F}"/>
    <cellStyle name="měny 2 5 2 2 8" xfId="919" xr:uid="{97EB3A4E-362D-438F-B20E-CBD8963545BC}"/>
    <cellStyle name="měny 2 5 2 2 8 2" xfId="2692" xr:uid="{57924F67-76D6-4872-A361-E62C4F698E86}"/>
    <cellStyle name="měny 2 5 2 2 9" xfId="1685" xr:uid="{24608484-263D-4CA4-B4FF-76C71841E286}"/>
    <cellStyle name="měny 2 5 2 2 9 2" xfId="3458" xr:uid="{9B648966-7D6D-443C-BF2B-C192225AF722}"/>
    <cellStyle name="měny 2 5 2 3" xfId="59" xr:uid="{00000000-0005-0000-0000-00002F000000}"/>
    <cellStyle name="měny 2 5 2 3 10" xfId="1835" xr:uid="{5DA73E67-910C-41AB-9162-618A72834654}"/>
    <cellStyle name="měny 2 5 2 3 2" xfId="116" xr:uid="{834505EC-42C4-4D30-819E-B3DE39DA365B}"/>
    <cellStyle name="měny 2 5 2 3 2 2" xfId="444" xr:uid="{3B03D3AF-96BC-4BFA-80F7-8DD3D5787558}"/>
    <cellStyle name="měny 2 5 2 3 2 2 2" xfId="827" xr:uid="{F8EC7837-7D41-4463-AF02-F69C6322D127}"/>
    <cellStyle name="měny 2 5 2 3 2 2 2 2" xfId="1593" xr:uid="{AD0F6F21-E6BA-4B88-A8ED-C1A03E40B974}"/>
    <cellStyle name="měny 2 5 2 3 2 2 2 2 2" xfId="3366" xr:uid="{5AD571ED-E6FC-40BF-A71E-5B2E440339B1}"/>
    <cellStyle name="měny 2 5 2 3 2 2 2 3" xfId="2600" xr:uid="{EBB21022-438E-48EF-86A8-5E7629751F94}"/>
    <cellStyle name="měny 2 5 2 3 2 2 3" xfId="1210" xr:uid="{D05FEACF-BB34-48C9-837F-29F728CA82E5}"/>
    <cellStyle name="měny 2 5 2 3 2 2 3 2" xfId="2983" xr:uid="{04BBA8A1-52CF-4FE6-8739-B6A10D300C8E}"/>
    <cellStyle name="měny 2 5 2 3 2 2 4" xfId="2217" xr:uid="{7557C213-A9BF-45AA-8B33-03E9AFCD6FAE}"/>
    <cellStyle name="měny 2 5 2 3 2 3" xfId="663" xr:uid="{02C9887C-377E-447A-BBAC-E0BFFAA1E226}"/>
    <cellStyle name="měny 2 5 2 3 2 3 2" xfId="1429" xr:uid="{4601E7C3-AC0B-4DBF-9A1F-2AC4901C5764}"/>
    <cellStyle name="měny 2 5 2 3 2 3 2 2" xfId="3202" xr:uid="{BFCE063F-7B10-473F-B690-AB9F21A05F82}"/>
    <cellStyle name="měny 2 5 2 3 2 3 3" xfId="2436" xr:uid="{1EF28CA5-116A-4A9E-9530-D186FAB622B7}"/>
    <cellStyle name="měny 2 5 2 3 2 4" xfId="280" xr:uid="{5DCEEA9C-8978-4A7F-990E-645DCEA1DC95}"/>
    <cellStyle name="měny 2 5 2 3 2 4 2" xfId="2053" xr:uid="{8AFF14F7-CE2B-4E8A-B7C9-658E4877867F}"/>
    <cellStyle name="měny 2 5 2 3 2 5" xfId="1046" xr:uid="{7F679BDC-87EC-4EB4-933F-F77CB3919357}"/>
    <cellStyle name="měny 2 5 2 3 2 5 2" xfId="2819" xr:uid="{411BE5EC-9625-49C6-9D6C-5D36B8EFA369}"/>
    <cellStyle name="měny 2 5 2 3 2 6" xfId="1757" xr:uid="{266AC588-C2E9-48DA-95BB-16362065E27E}"/>
    <cellStyle name="měny 2 5 2 3 2 6 2" xfId="3530" xr:uid="{8C871810-8171-41CD-8B79-5A5D4520573B}"/>
    <cellStyle name="měny 2 5 2 3 2 7" xfId="1889" xr:uid="{7FB8AAFB-7A6C-49B6-AC5F-EC93574C11AF}"/>
    <cellStyle name="měny 2 5 2 3 3" xfId="226" xr:uid="{191450BD-4046-4A89-BFF3-DAF3036A0691}"/>
    <cellStyle name="měny 2 5 2 3 3 2" xfId="390" xr:uid="{C2B47FD8-4932-4A0D-9A27-9BB5A0F00CED}"/>
    <cellStyle name="měny 2 5 2 3 3 2 2" xfId="773" xr:uid="{CF587A2B-BBEC-43BE-9E98-162782E64A5E}"/>
    <cellStyle name="měny 2 5 2 3 3 2 2 2" xfId="1539" xr:uid="{B05F5C9A-9642-4639-B863-924519AEFCD2}"/>
    <cellStyle name="měny 2 5 2 3 3 2 2 2 2" xfId="3312" xr:uid="{94CD29C3-0131-46E4-B514-43B5955BE014}"/>
    <cellStyle name="měny 2 5 2 3 3 2 2 3" xfId="2546" xr:uid="{AA82DA2F-09EE-49DB-AF80-43F82EAB6F5F}"/>
    <cellStyle name="měny 2 5 2 3 3 2 3" xfId="1156" xr:uid="{7BA0EED5-BDE8-4C8E-96FB-3DBF6ABC4BB5}"/>
    <cellStyle name="měny 2 5 2 3 3 2 3 2" xfId="2929" xr:uid="{3CD820B3-10B3-4BD2-979D-54219CCAC4A0}"/>
    <cellStyle name="měny 2 5 2 3 3 2 4" xfId="2163" xr:uid="{27AD6BC6-904B-4736-94E7-70EC5375F7E0}"/>
    <cellStyle name="měny 2 5 2 3 3 3" xfId="609" xr:uid="{8BE30100-6DF2-4D91-8C49-27B3795669F0}"/>
    <cellStyle name="měny 2 5 2 3 3 3 2" xfId="1375" xr:uid="{A6A0B43F-2876-4BE2-9EF6-CF057816F023}"/>
    <cellStyle name="měny 2 5 2 3 3 3 2 2" xfId="3148" xr:uid="{D97ABCF3-C9D0-4445-8C00-835D0BD11753}"/>
    <cellStyle name="měny 2 5 2 3 3 3 3" xfId="2382" xr:uid="{969FF50C-8477-4B8A-A4B5-874056E45577}"/>
    <cellStyle name="měny 2 5 2 3 3 4" xfId="992" xr:uid="{38265228-3585-43F4-8B55-4EAC098AB926}"/>
    <cellStyle name="měny 2 5 2 3 3 4 2" xfId="2765" xr:uid="{126ACF78-CF04-4FE0-A0C5-F0EC0CA8247F}"/>
    <cellStyle name="měny 2 5 2 3 3 5" xfId="1999" xr:uid="{84A2F26A-246C-4C8E-A49F-2A16AA4BB685}"/>
    <cellStyle name="měny 2 5 2 3 4" xfId="335" xr:uid="{68BB27B9-B272-4F39-A6B8-FB8FCCB2918A}"/>
    <cellStyle name="měny 2 5 2 3 4 2" xfId="718" xr:uid="{4E25C23A-68B8-4C59-9D8D-355377684DD6}"/>
    <cellStyle name="měny 2 5 2 3 4 2 2" xfId="1484" xr:uid="{30D61AD6-7613-4A31-B07F-342C33DBFBDB}"/>
    <cellStyle name="měny 2 5 2 3 4 2 2 2" xfId="3257" xr:uid="{36D93CB8-D20B-4DA0-977E-0B6B23ADFC42}"/>
    <cellStyle name="měny 2 5 2 3 4 2 3" xfId="2491" xr:uid="{011739E5-EEE1-4473-8876-7C69B1C38705}"/>
    <cellStyle name="měny 2 5 2 3 4 3" xfId="1101" xr:uid="{EDF6051B-3CB4-4ABE-A782-9895289B0F7E}"/>
    <cellStyle name="měny 2 5 2 3 4 3 2" xfId="2874" xr:uid="{50BB407E-8AAC-496F-A07C-043010DE5C10}"/>
    <cellStyle name="měny 2 5 2 3 4 4" xfId="2108" xr:uid="{D5402D71-79A6-4BBA-B8AC-EC8770C1046F}"/>
    <cellStyle name="měny 2 5 2 3 5" xfId="499" xr:uid="{4AFAF237-E0B5-4CDF-A833-52D981E2F29A}"/>
    <cellStyle name="měny 2 5 2 3 5 2" xfId="882" xr:uid="{1823672C-30E9-41CA-90B2-7B0D790CB4A5}"/>
    <cellStyle name="měny 2 5 2 3 5 2 2" xfId="1648" xr:uid="{6E816AE2-744C-40CB-9E42-59C0389CE209}"/>
    <cellStyle name="měny 2 5 2 3 5 2 2 2" xfId="3421" xr:uid="{87596CE9-4F44-404E-97BB-745C014D6CC0}"/>
    <cellStyle name="měny 2 5 2 3 5 2 3" xfId="2655" xr:uid="{998CB206-40BB-4EE0-9560-FF905024460C}"/>
    <cellStyle name="měny 2 5 2 3 5 3" xfId="1265" xr:uid="{DB3B5BD1-95BB-455E-8CC7-3C29F1F847C2}"/>
    <cellStyle name="měny 2 5 2 3 5 3 2" xfId="3038" xr:uid="{3CE68806-801E-4596-B14C-BB38CD47B135}"/>
    <cellStyle name="měny 2 5 2 3 5 4" xfId="2272" xr:uid="{F93DDAF4-BF47-494F-AC1E-267F8F2D6C5C}"/>
    <cellStyle name="měny 2 5 2 3 6" xfId="554" xr:uid="{C045DA2F-EFB8-4B40-AA10-6D9CC8E65965}"/>
    <cellStyle name="měny 2 5 2 3 6 2" xfId="1320" xr:uid="{098EB324-C367-4E95-8DC4-E17F576E9259}"/>
    <cellStyle name="měny 2 5 2 3 6 2 2" xfId="3093" xr:uid="{C972DD55-5F02-4B72-A536-19D7D573F4F5}"/>
    <cellStyle name="měny 2 5 2 3 6 3" xfId="2327" xr:uid="{2EE97E8D-9244-4B4B-8D05-7618DF949092}"/>
    <cellStyle name="měny 2 5 2 3 7" xfId="171" xr:uid="{C069B6ED-5734-418E-AE4B-2082CAC4DCEF}"/>
    <cellStyle name="měny 2 5 2 3 7 2" xfId="1944" xr:uid="{A9F8A56A-32FC-4E27-B699-02977B8AB2C9}"/>
    <cellStyle name="měny 2 5 2 3 8" xfId="937" xr:uid="{A61B8D5E-33A0-4E51-A6FA-D9A165722D4F}"/>
    <cellStyle name="měny 2 5 2 3 8 2" xfId="2710" xr:uid="{9524D500-B5F8-4CE8-9144-3358B262696A}"/>
    <cellStyle name="měny 2 5 2 3 9" xfId="1703" xr:uid="{71AEE489-DBFD-44FE-9A0C-85A7AC413A92}"/>
    <cellStyle name="měny 2 5 2 3 9 2" xfId="3476" xr:uid="{BFC387BE-209E-4655-B743-E794DB0841C3}"/>
    <cellStyle name="měny 2 5 2 4" xfId="80" xr:uid="{42C4B56E-CB16-4291-BB5B-C354C51CC9BB}"/>
    <cellStyle name="měny 2 5 2 4 2" xfId="408" xr:uid="{19BD74B1-51FE-44AC-B22D-B7A7EFF7BC91}"/>
    <cellStyle name="měny 2 5 2 4 2 2" xfId="791" xr:uid="{9A889215-7EDA-4C9A-848C-C04D4EA304BE}"/>
    <cellStyle name="měny 2 5 2 4 2 2 2" xfId="1557" xr:uid="{A9D45B70-531C-45A2-A8EF-D2E82A790E8B}"/>
    <cellStyle name="měny 2 5 2 4 2 2 2 2" xfId="3330" xr:uid="{CBD1830C-E4B0-4B86-B82B-661B62B0F225}"/>
    <cellStyle name="měny 2 5 2 4 2 2 3" xfId="2564" xr:uid="{F5D12C62-19FB-40CD-A4A1-A50331FD7BA7}"/>
    <cellStyle name="měny 2 5 2 4 2 3" xfId="1174" xr:uid="{2DF2594F-CDB4-4689-B399-5EC7D7F7128F}"/>
    <cellStyle name="měny 2 5 2 4 2 3 2" xfId="2947" xr:uid="{A232BFAF-57D6-40C0-BE0D-9E3A678F51AA}"/>
    <cellStyle name="měny 2 5 2 4 2 4" xfId="2181" xr:uid="{9E5D5D83-8DA1-4904-B04D-2F0909030D5E}"/>
    <cellStyle name="měny 2 5 2 4 3" xfId="627" xr:uid="{CB10C7CC-C4AE-4C9C-B79C-715BF5B4AB8B}"/>
    <cellStyle name="měny 2 5 2 4 3 2" xfId="1393" xr:uid="{0791170A-E8E9-4696-9380-1E030A583EDA}"/>
    <cellStyle name="měny 2 5 2 4 3 2 2" xfId="3166" xr:uid="{87425716-DEE5-489D-B2C2-9159748B288F}"/>
    <cellStyle name="měny 2 5 2 4 3 3" xfId="2400" xr:uid="{D0FAD24A-C918-41B0-96CA-FB048B6C3045}"/>
    <cellStyle name="měny 2 5 2 4 4" xfId="244" xr:uid="{45191B62-6C8F-4F55-8ABC-C8F22A60FE05}"/>
    <cellStyle name="měny 2 5 2 4 4 2" xfId="2017" xr:uid="{F6A3F1B4-7BF4-4094-BF49-73F68E13343E}"/>
    <cellStyle name="měny 2 5 2 4 5" xfId="1010" xr:uid="{DA463EBD-7B7A-438C-8363-8408A286A7E9}"/>
    <cellStyle name="měny 2 5 2 4 5 2" xfId="2783" xr:uid="{9F168E97-EF94-41AC-AB38-09BA5A74E26B}"/>
    <cellStyle name="měny 2 5 2 4 6" xfId="1721" xr:uid="{BC8E0848-E880-4D36-BBFF-9EB64C9ED199}"/>
    <cellStyle name="měny 2 5 2 4 6 2" xfId="3494" xr:uid="{83E9BE14-89BF-4966-A403-ADBDABE56D3B}"/>
    <cellStyle name="měny 2 5 2 4 7" xfId="1853" xr:uid="{67832DBF-C00C-49D9-8607-E67C5585C09A}"/>
    <cellStyle name="měny 2 5 2 5" xfId="190" xr:uid="{760F8287-77DA-4693-8914-C7D4BA2E7A57}"/>
    <cellStyle name="měny 2 5 2 5 2" xfId="354" xr:uid="{AF7BC2E6-9179-428C-AA52-986A23B413CF}"/>
    <cellStyle name="měny 2 5 2 5 2 2" xfId="737" xr:uid="{4DF84CCD-5498-47F4-A51F-ADB728A4EADF}"/>
    <cellStyle name="měny 2 5 2 5 2 2 2" xfId="1503" xr:uid="{0A74F3E2-0DCE-4624-B7FC-C24CE4FD454B}"/>
    <cellStyle name="měny 2 5 2 5 2 2 2 2" xfId="3276" xr:uid="{623E7200-C296-4045-8A8E-B9436BDA40C3}"/>
    <cellStyle name="měny 2 5 2 5 2 2 3" xfId="2510" xr:uid="{F8222A9C-B0B7-43E9-9BEF-1BA1D7E07835}"/>
    <cellStyle name="měny 2 5 2 5 2 3" xfId="1120" xr:uid="{6573A138-F87A-4ADC-A41C-883F188E0AB8}"/>
    <cellStyle name="měny 2 5 2 5 2 3 2" xfId="2893" xr:uid="{577A5505-2608-4DF3-B59B-E5249AF20905}"/>
    <cellStyle name="měny 2 5 2 5 2 4" xfId="2127" xr:uid="{A562CA09-558C-49B3-8394-5F7A5C3472BD}"/>
    <cellStyle name="měny 2 5 2 5 3" xfId="573" xr:uid="{E0553631-58F3-46E8-8757-947F282F5744}"/>
    <cellStyle name="měny 2 5 2 5 3 2" xfId="1339" xr:uid="{9F05EE23-A8FC-4FBD-A6B2-3F95C031BC78}"/>
    <cellStyle name="měny 2 5 2 5 3 2 2" xfId="3112" xr:uid="{1609FF74-4984-4EC0-A948-AE8215CF5FDA}"/>
    <cellStyle name="měny 2 5 2 5 3 3" xfId="2346" xr:uid="{D23B6CDC-8933-4416-8DB2-14D649B10E1D}"/>
    <cellStyle name="měny 2 5 2 5 4" xfId="956" xr:uid="{DD1EAEA1-0603-44DF-A513-B1FE04D307B2}"/>
    <cellStyle name="měny 2 5 2 5 4 2" xfId="2729" xr:uid="{B3550DEC-9D24-4452-B535-98302A05CC1C}"/>
    <cellStyle name="měny 2 5 2 5 5" xfId="1963" xr:uid="{607C47AB-865E-4B62-A8BB-C7C927587471}"/>
    <cellStyle name="měny 2 5 2 6" xfId="299" xr:uid="{EA8C9BF6-7964-445B-90B9-64567FC23E5A}"/>
    <cellStyle name="měny 2 5 2 6 2" xfId="682" xr:uid="{805338F1-8259-40AE-93BB-1532EA9E74A1}"/>
    <cellStyle name="měny 2 5 2 6 2 2" xfId="1448" xr:uid="{9C5F1C64-A8C7-42E1-BA00-BAB2EC242DFD}"/>
    <cellStyle name="měny 2 5 2 6 2 2 2" xfId="3221" xr:uid="{929F0B25-8307-49F4-A542-F6A7B6407F5A}"/>
    <cellStyle name="měny 2 5 2 6 2 3" xfId="2455" xr:uid="{563D38FD-882B-4CCF-9F41-E88C986FBF4B}"/>
    <cellStyle name="měny 2 5 2 6 3" xfId="1065" xr:uid="{0B192EDE-80C3-4202-95F5-EC78D3FE11C3}"/>
    <cellStyle name="měny 2 5 2 6 3 2" xfId="2838" xr:uid="{FE0D56EA-01EC-4697-8F01-6BEC367BDB46}"/>
    <cellStyle name="měny 2 5 2 6 4" xfId="2072" xr:uid="{EE00A6E8-FA28-4308-943B-E4DDB6E421DD}"/>
    <cellStyle name="měny 2 5 2 7" xfId="463" xr:uid="{DF1ABE85-C4FD-4D87-B012-B5F9116AFE11}"/>
    <cellStyle name="měny 2 5 2 7 2" xfId="846" xr:uid="{A6A6D2EE-C712-4B83-9578-42637F4E5258}"/>
    <cellStyle name="měny 2 5 2 7 2 2" xfId="1612" xr:uid="{F7778D11-B703-4E2A-9554-EC1E5D722E3E}"/>
    <cellStyle name="měny 2 5 2 7 2 2 2" xfId="3385" xr:uid="{A6F79F96-B312-4293-A69B-4204E31C3A75}"/>
    <cellStyle name="měny 2 5 2 7 2 3" xfId="2619" xr:uid="{C57CA9A8-2F42-4A92-A085-5F28EABF53FA}"/>
    <cellStyle name="měny 2 5 2 7 3" xfId="1229" xr:uid="{5B9D0389-FB49-45AA-93F3-5E5485ABD620}"/>
    <cellStyle name="měny 2 5 2 7 3 2" xfId="3002" xr:uid="{07B28A6D-44AE-41E8-8E4F-E829823C3B7C}"/>
    <cellStyle name="měny 2 5 2 7 4" xfId="2236" xr:uid="{23C55468-BD76-4CE0-8BA6-C117AF81F874}"/>
    <cellStyle name="měny 2 5 2 8" xfId="518" xr:uid="{6B2E93DF-A8A5-4B22-AE15-80658B090908}"/>
    <cellStyle name="měny 2 5 2 8 2" xfId="1284" xr:uid="{5D04C468-5237-459B-BBF6-4C9F8A0BEA40}"/>
    <cellStyle name="měny 2 5 2 8 2 2" xfId="3057" xr:uid="{7F301AC9-C503-4607-A455-3F16A401F586}"/>
    <cellStyle name="měny 2 5 2 8 3" xfId="2291" xr:uid="{39365288-8B49-4949-BC3D-2C7B9F0EEEF9}"/>
    <cellStyle name="měny 2 5 2 9" xfId="135" xr:uid="{86BF6478-2090-42E6-9E04-376553E4E505}"/>
    <cellStyle name="měny 2 5 2 9 2" xfId="1908" xr:uid="{994C3765-0C2D-4001-9E4A-1EBB68E69E2A}"/>
    <cellStyle name="měny 2 5 3" xfId="32" xr:uid="{00000000-0005-0000-0000-000030000000}"/>
    <cellStyle name="měny 2 5 3 10" xfId="1808" xr:uid="{90A7A6A0-FE4B-4582-8F48-FCD7D8B4E33A}"/>
    <cellStyle name="měny 2 5 3 2" xfId="89" xr:uid="{F01C0AF0-8624-447C-B8EC-B1475B84AAA7}"/>
    <cellStyle name="měny 2 5 3 2 2" xfId="417" xr:uid="{BF1BC0A2-9D68-4D59-B4EC-F567B52E876B}"/>
    <cellStyle name="měny 2 5 3 2 2 2" xfId="800" xr:uid="{E6FCBF84-0C95-478E-981E-6FA7AD689905}"/>
    <cellStyle name="měny 2 5 3 2 2 2 2" xfId="1566" xr:uid="{F8441C09-8E8E-41F5-B467-703868147142}"/>
    <cellStyle name="měny 2 5 3 2 2 2 2 2" xfId="3339" xr:uid="{3163E6DD-0D3C-4BB1-B6A1-0D5B47B155B8}"/>
    <cellStyle name="měny 2 5 3 2 2 2 3" xfId="2573" xr:uid="{2F759C6B-626F-404D-88BA-33D6676288D5}"/>
    <cellStyle name="měny 2 5 3 2 2 3" xfId="1183" xr:uid="{9B22F7A1-A01B-467F-AF44-F257BE668724}"/>
    <cellStyle name="měny 2 5 3 2 2 3 2" xfId="2956" xr:uid="{0DAF97FE-E9EC-48A9-B067-0395A91283A2}"/>
    <cellStyle name="měny 2 5 3 2 2 4" xfId="2190" xr:uid="{693CEE1D-D6BF-4FE0-9D46-B986F2F90DA4}"/>
    <cellStyle name="měny 2 5 3 2 3" xfId="636" xr:uid="{650FED6C-46B5-4AB9-BDA9-4BEE05CBC3D3}"/>
    <cellStyle name="měny 2 5 3 2 3 2" xfId="1402" xr:uid="{AB9BEB22-7147-4A97-A2FD-99C74471EC2F}"/>
    <cellStyle name="měny 2 5 3 2 3 2 2" xfId="3175" xr:uid="{D7E1D079-B364-4D85-A98D-20F5FCDDCAC9}"/>
    <cellStyle name="měny 2 5 3 2 3 3" xfId="2409" xr:uid="{73705B7B-56D7-456F-B85C-D8C1DB3FC143}"/>
    <cellStyle name="měny 2 5 3 2 4" xfId="253" xr:uid="{7E03A6F5-B822-4358-B513-1650AA7662F2}"/>
    <cellStyle name="měny 2 5 3 2 4 2" xfId="2026" xr:uid="{EBA78D62-5EF8-422D-BCC9-2A0061931B32}"/>
    <cellStyle name="měny 2 5 3 2 5" xfId="1019" xr:uid="{1F32CDD9-5B14-468B-B374-AC9FC88D694E}"/>
    <cellStyle name="měny 2 5 3 2 5 2" xfId="2792" xr:uid="{3A39AFC1-E64E-4748-84CE-C372BD1E2E2C}"/>
    <cellStyle name="měny 2 5 3 2 6" xfId="1730" xr:uid="{AF5797B6-E011-4383-9A9F-4A47227261DD}"/>
    <cellStyle name="měny 2 5 3 2 6 2" xfId="3503" xr:uid="{BF8F0912-BD0E-4AF6-B285-01B7938C40A7}"/>
    <cellStyle name="měny 2 5 3 2 7" xfId="1862" xr:uid="{000E8464-F41D-4B1F-891F-7C9A20F808B0}"/>
    <cellStyle name="měny 2 5 3 3" xfId="199" xr:uid="{D4085541-4312-4101-A6E6-E5C56AEF4B94}"/>
    <cellStyle name="měny 2 5 3 3 2" xfId="363" xr:uid="{4A7E7608-74D7-4865-95F7-39F76B8F2611}"/>
    <cellStyle name="měny 2 5 3 3 2 2" xfId="746" xr:uid="{B579976C-CD0A-4922-A76B-4EB7F62831CD}"/>
    <cellStyle name="měny 2 5 3 3 2 2 2" xfId="1512" xr:uid="{CA557A25-705D-4479-9811-C907F1585CA6}"/>
    <cellStyle name="měny 2 5 3 3 2 2 2 2" xfId="3285" xr:uid="{DF7E11F9-A21F-40CB-BFF9-A633A8F03BDE}"/>
    <cellStyle name="měny 2 5 3 3 2 2 3" xfId="2519" xr:uid="{0CCC980E-7188-4492-8CE7-017C005FFE69}"/>
    <cellStyle name="měny 2 5 3 3 2 3" xfId="1129" xr:uid="{C4A33A92-131F-43CB-9BA3-0C7CCD5B16C7}"/>
    <cellStyle name="měny 2 5 3 3 2 3 2" xfId="2902" xr:uid="{CFFE3FA7-1802-49AD-8AD9-BB0838E44DFF}"/>
    <cellStyle name="měny 2 5 3 3 2 4" xfId="2136" xr:uid="{866267C5-0141-4DEC-87C6-B8434FFDAA05}"/>
    <cellStyle name="měny 2 5 3 3 3" xfId="582" xr:uid="{B92EECB5-8FA8-41C3-93E7-5AEA3A2EAA91}"/>
    <cellStyle name="měny 2 5 3 3 3 2" xfId="1348" xr:uid="{87C93D03-CBF3-4188-9876-281499EA9598}"/>
    <cellStyle name="měny 2 5 3 3 3 2 2" xfId="3121" xr:uid="{98A44DDA-F8E7-455C-B4A5-5421190BFD81}"/>
    <cellStyle name="měny 2 5 3 3 3 3" xfId="2355" xr:uid="{86DD9993-4488-4ED6-B366-72B7AA039678}"/>
    <cellStyle name="měny 2 5 3 3 4" xfId="965" xr:uid="{3BA00BBC-EACC-44F1-AAA2-1BE94828E6E2}"/>
    <cellStyle name="měny 2 5 3 3 4 2" xfId="2738" xr:uid="{E1A460E6-C1EB-4F53-9B5C-D1A87C79323F}"/>
    <cellStyle name="měny 2 5 3 3 5" xfId="1972" xr:uid="{B31B82FB-493B-41AC-B669-ED54B2C96A7E}"/>
    <cellStyle name="měny 2 5 3 4" xfId="308" xr:uid="{4A477438-E79D-461B-B6F0-1EDC1439091E}"/>
    <cellStyle name="měny 2 5 3 4 2" xfId="691" xr:uid="{F756432D-16B6-46B0-99E1-8EDA1ADD3FEE}"/>
    <cellStyle name="měny 2 5 3 4 2 2" xfId="1457" xr:uid="{BDF52C4D-A425-473C-A3ED-4C98EFBFE940}"/>
    <cellStyle name="měny 2 5 3 4 2 2 2" xfId="3230" xr:uid="{B8F2EA54-E725-4D4C-85C3-D2B57213DF42}"/>
    <cellStyle name="měny 2 5 3 4 2 3" xfId="2464" xr:uid="{E430C8A9-7EA4-43B1-A7C6-BF6292608DFB}"/>
    <cellStyle name="měny 2 5 3 4 3" xfId="1074" xr:uid="{A3AAA41D-8093-4952-8918-68C5F0765B71}"/>
    <cellStyle name="měny 2 5 3 4 3 2" xfId="2847" xr:uid="{4DFCB179-1B4B-4439-BC5F-399AD77B8326}"/>
    <cellStyle name="měny 2 5 3 4 4" xfId="2081" xr:uid="{B44BC5A1-0B10-40E6-921A-D005BD5834B1}"/>
    <cellStyle name="měny 2 5 3 5" xfId="472" xr:uid="{BAD925AA-5508-41B5-BC23-EC863949800F}"/>
    <cellStyle name="měny 2 5 3 5 2" xfId="855" xr:uid="{1284F87F-8D29-4609-83F1-C3608C1F961B}"/>
    <cellStyle name="měny 2 5 3 5 2 2" xfId="1621" xr:uid="{86697252-43AD-4930-BDF3-D81EC8947E78}"/>
    <cellStyle name="měny 2 5 3 5 2 2 2" xfId="3394" xr:uid="{48A6A636-734B-4CF8-899F-847B026346F4}"/>
    <cellStyle name="měny 2 5 3 5 2 3" xfId="2628" xr:uid="{11AD8D17-FC53-45C6-A3ED-E6CEEF927DD1}"/>
    <cellStyle name="měny 2 5 3 5 3" xfId="1238" xr:uid="{1362277C-6C0E-49CE-AF7B-9E08440FCC8C}"/>
    <cellStyle name="měny 2 5 3 5 3 2" xfId="3011" xr:uid="{C6466D4A-A35B-4B56-BD42-273137DC9B7B}"/>
    <cellStyle name="měny 2 5 3 5 4" xfId="2245" xr:uid="{01F79F76-6001-4619-B302-0942CC8F2229}"/>
    <cellStyle name="měny 2 5 3 6" xfId="527" xr:uid="{1C0E2FC5-13FB-4D23-A55C-56BE8D5CB7E0}"/>
    <cellStyle name="měny 2 5 3 6 2" xfId="1293" xr:uid="{49E843B0-D95A-4987-A01E-B0660BBAB86E}"/>
    <cellStyle name="měny 2 5 3 6 2 2" xfId="3066" xr:uid="{3A4F8A68-E6AB-4E29-BBA3-2C795D1B7381}"/>
    <cellStyle name="měny 2 5 3 6 3" xfId="2300" xr:uid="{2289A744-AF75-40E2-9308-385606697EB7}"/>
    <cellStyle name="měny 2 5 3 7" xfId="144" xr:uid="{87C02B0A-4EED-4FB7-8F28-49A4963B17D2}"/>
    <cellStyle name="měny 2 5 3 7 2" xfId="1917" xr:uid="{69650B86-E2DB-43B8-942C-A36E60AC8D74}"/>
    <cellStyle name="měny 2 5 3 8" xfId="910" xr:uid="{9DE5F131-6A89-453D-A508-6720BD0AE6C8}"/>
    <cellStyle name="měny 2 5 3 8 2" xfId="2683" xr:uid="{B97F42A3-AEB5-4B03-8B1A-72C27A861C69}"/>
    <cellStyle name="měny 2 5 3 9" xfId="1676" xr:uid="{5648B907-39F7-4C47-9AD2-55510A33AC49}"/>
    <cellStyle name="měny 2 5 3 9 2" xfId="3449" xr:uid="{7E3DF21B-1970-4164-A606-8618E34C3961}"/>
    <cellStyle name="měny 2 5 4" xfId="50" xr:uid="{00000000-0005-0000-0000-000031000000}"/>
    <cellStyle name="měny 2 5 4 10" xfId="1826" xr:uid="{340BFFA0-4D60-429E-B88C-7369FF4D194A}"/>
    <cellStyle name="měny 2 5 4 2" xfId="107" xr:uid="{6E53AC14-6149-47B0-A6E0-5AA31626D7D9}"/>
    <cellStyle name="měny 2 5 4 2 2" xfId="435" xr:uid="{1AC85404-9E95-43DA-9393-EA8DB52CD889}"/>
    <cellStyle name="měny 2 5 4 2 2 2" xfId="818" xr:uid="{C0A1D67C-EFA0-4AF6-BCA7-866AAE4DF52F}"/>
    <cellStyle name="měny 2 5 4 2 2 2 2" xfId="1584" xr:uid="{017E130E-9C87-4890-B30D-EFAB30754A09}"/>
    <cellStyle name="měny 2 5 4 2 2 2 2 2" xfId="3357" xr:uid="{85910835-D0F4-453C-865C-34D65CFEF0E6}"/>
    <cellStyle name="měny 2 5 4 2 2 2 3" xfId="2591" xr:uid="{6C0F4E99-970D-4B20-8E08-B2F5C4B43883}"/>
    <cellStyle name="měny 2 5 4 2 2 3" xfId="1201" xr:uid="{94345DC4-0823-4CBF-933E-D7843B8EACE6}"/>
    <cellStyle name="měny 2 5 4 2 2 3 2" xfId="2974" xr:uid="{6AA3B4EF-E443-4813-BE4F-6E73A625C032}"/>
    <cellStyle name="měny 2 5 4 2 2 4" xfId="2208" xr:uid="{AD15D287-BDB7-4E66-AD73-8A5920E7DDCF}"/>
    <cellStyle name="měny 2 5 4 2 3" xfId="654" xr:uid="{19464A56-7C43-4F82-AC38-31D4E7DC7489}"/>
    <cellStyle name="měny 2 5 4 2 3 2" xfId="1420" xr:uid="{8DA20371-DDBE-4FF0-BBEC-3CF8651EB49A}"/>
    <cellStyle name="měny 2 5 4 2 3 2 2" xfId="3193" xr:uid="{0F2A0DF9-668E-4D4E-A9B7-C6EEDC86D70C}"/>
    <cellStyle name="měny 2 5 4 2 3 3" xfId="2427" xr:uid="{FA1723E4-420C-45AD-A322-E0BB8780F7EC}"/>
    <cellStyle name="měny 2 5 4 2 4" xfId="271" xr:uid="{93294425-784B-4F85-9AFF-71922D6A72C4}"/>
    <cellStyle name="měny 2 5 4 2 4 2" xfId="2044" xr:uid="{1E1BEE23-363C-432B-A03D-6D50FEA766AC}"/>
    <cellStyle name="měny 2 5 4 2 5" xfId="1037" xr:uid="{D1CC6458-8DC2-49F1-82A0-097D356D800B}"/>
    <cellStyle name="měny 2 5 4 2 5 2" xfId="2810" xr:uid="{3E8F19F8-F71C-451F-BE4F-27EB40D2384B}"/>
    <cellStyle name="měny 2 5 4 2 6" xfId="1748" xr:uid="{70D23842-947C-4B39-BDC8-36E84D0DB093}"/>
    <cellStyle name="měny 2 5 4 2 6 2" xfId="3521" xr:uid="{D7181582-C610-460E-94AD-AC520AE36600}"/>
    <cellStyle name="měny 2 5 4 2 7" xfId="1880" xr:uid="{1C84C5B1-BB20-403B-B447-69A5089892DC}"/>
    <cellStyle name="měny 2 5 4 3" xfId="217" xr:uid="{14377686-A3AD-44FF-A367-071B3EB866B1}"/>
    <cellStyle name="měny 2 5 4 3 2" xfId="381" xr:uid="{1753592D-D7F6-4A74-A3A9-64A048B9FB3E}"/>
    <cellStyle name="měny 2 5 4 3 2 2" xfId="764" xr:uid="{40B6A5E4-2EAD-4DCB-A64C-BC06C32C7B05}"/>
    <cellStyle name="měny 2 5 4 3 2 2 2" xfId="1530" xr:uid="{1A075EFC-768D-46B9-BFAD-FC29D9799E15}"/>
    <cellStyle name="měny 2 5 4 3 2 2 2 2" xfId="3303" xr:uid="{808D1215-8F73-4853-9BE6-343E9299C47A}"/>
    <cellStyle name="měny 2 5 4 3 2 2 3" xfId="2537" xr:uid="{60A9EC79-9DD3-4E33-AFF5-F350A8C9F2EF}"/>
    <cellStyle name="měny 2 5 4 3 2 3" xfId="1147" xr:uid="{ECE8E101-BA43-4A52-8A53-23AFDC6946BD}"/>
    <cellStyle name="měny 2 5 4 3 2 3 2" xfId="2920" xr:uid="{FA5F8AAB-475C-4897-95A0-CAAECBA6A05C}"/>
    <cellStyle name="měny 2 5 4 3 2 4" xfId="2154" xr:uid="{42373648-F5BD-4E76-807E-02D5B4764CAF}"/>
    <cellStyle name="měny 2 5 4 3 3" xfId="600" xr:uid="{97DF6A98-FD17-4933-B110-0C18956FD35F}"/>
    <cellStyle name="měny 2 5 4 3 3 2" xfId="1366" xr:uid="{0AEF178D-1DC7-45F0-9C2E-1793CC507E91}"/>
    <cellStyle name="měny 2 5 4 3 3 2 2" xfId="3139" xr:uid="{42E73047-E6E8-4628-B532-33288AA3E248}"/>
    <cellStyle name="měny 2 5 4 3 3 3" xfId="2373" xr:uid="{B7CFC819-D599-4AE6-9B56-2F62827CF9C5}"/>
    <cellStyle name="měny 2 5 4 3 4" xfId="983" xr:uid="{D6A0A821-763C-4F69-8C50-D94892C306CA}"/>
    <cellStyle name="měny 2 5 4 3 4 2" xfId="2756" xr:uid="{5B986696-A8A5-4105-BA35-FB0CA6390A06}"/>
    <cellStyle name="měny 2 5 4 3 5" xfId="1990" xr:uid="{CA0A4C10-C9FC-40ED-93C6-EE4096FF877D}"/>
    <cellStyle name="měny 2 5 4 4" xfId="326" xr:uid="{ED75FBD3-0DA4-4F17-9C95-1C86CD65B05E}"/>
    <cellStyle name="měny 2 5 4 4 2" xfId="709" xr:uid="{39AE0F51-9215-423F-9E49-74DB226A4F0D}"/>
    <cellStyle name="měny 2 5 4 4 2 2" xfId="1475" xr:uid="{B35B1D3D-3EE9-4140-B2DE-A5654EB63CD4}"/>
    <cellStyle name="měny 2 5 4 4 2 2 2" xfId="3248" xr:uid="{BE67C652-3192-4F4E-B5C5-F39B91B049D8}"/>
    <cellStyle name="měny 2 5 4 4 2 3" xfId="2482" xr:uid="{1E2EAEBC-691F-4A87-9B3C-F12E471336DB}"/>
    <cellStyle name="měny 2 5 4 4 3" xfId="1092" xr:uid="{2BA5E856-A8AA-4C8D-A89C-925941A50D02}"/>
    <cellStyle name="měny 2 5 4 4 3 2" xfId="2865" xr:uid="{9F53D62C-4E23-4164-A63D-B343026CE22B}"/>
    <cellStyle name="měny 2 5 4 4 4" xfId="2099" xr:uid="{FC432FA3-6357-4805-94CF-E90C5F2239F0}"/>
    <cellStyle name="měny 2 5 4 5" xfId="490" xr:uid="{C53BE8DA-B7B7-4BE1-B191-1AF03DE82C0B}"/>
    <cellStyle name="měny 2 5 4 5 2" xfId="873" xr:uid="{83D0E4F8-F1F4-41B1-81EA-969A96FD9379}"/>
    <cellStyle name="měny 2 5 4 5 2 2" xfId="1639" xr:uid="{E0F8BA17-2C56-4414-9B31-0EE7360B4D07}"/>
    <cellStyle name="měny 2 5 4 5 2 2 2" xfId="3412" xr:uid="{15529517-9D24-462B-8ED2-9092BE19F6D3}"/>
    <cellStyle name="měny 2 5 4 5 2 3" xfId="2646" xr:uid="{9F1997F1-FFD3-4A68-8A34-237419FC8EC8}"/>
    <cellStyle name="měny 2 5 4 5 3" xfId="1256" xr:uid="{54BB3582-0A9A-4BBB-8CC2-BC38582A5598}"/>
    <cellStyle name="měny 2 5 4 5 3 2" xfId="3029" xr:uid="{6994964B-67F8-4E93-83F4-E6B93F430238}"/>
    <cellStyle name="měny 2 5 4 5 4" xfId="2263" xr:uid="{0E674684-4D32-4DAD-8E8D-87AA175404A3}"/>
    <cellStyle name="měny 2 5 4 6" xfId="545" xr:uid="{B77C55F7-FA05-4BAA-AD5B-4AD6BF5A1C87}"/>
    <cellStyle name="měny 2 5 4 6 2" xfId="1311" xr:uid="{E9E221BC-79E4-4E66-9FE0-2D44F7E3380C}"/>
    <cellStyle name="měny 2 5 4 6 2 2" xfId="3084" xr:uid="{0F97BA5B-5BDF-45CE-83E2-51685AD98C2F}"/>
    <cellStyle name="měny 2 5 4 6 3" xfId="2318" xr:uid="{5789B23F-7021-4F81-971B-42FE4C52B97F}"/>
    <cellStyle name="měny 2 5 4 7" xfId="162" xr:uid="{9645D4C6-E934-44CC-A0B6-E4F83523698F}"/>
    <cellStyle name="měny 2 5 4 7 2" xfId="1935" xr:uid="{5A8EA029-BC66-430F-894F-2F2F754AEEE6}"/>
    <cellStyle name="měny 2 5 4 8" xfId="928" xr:uid="{03DCF0C6-94DC-453F-A436-BF6FD9036FE1}"/>
    <cellStyle name="měny 2 5 4 8 2" xfId="2701" xr:uid="{71DDADA2-94FD-4800-A5FF-514E45836491}"/>
    <cellStyle name="měny 2 5 4 9" xfId="1694" xr:uid="{A28DB460-EC34-4515-A51F-606FE0915B3D}"/>
    <cellStyle name="měny 2 5 4 9 2" xfId="3467" xr:uid="{835E3ABA-5D38-4063-A34D-3E25C889873A}"/>
    <cellStyle name="měny 2 5 5" xfId="71" xr:uid="{9415B136-CBCB-4675-B39B-6559A615FD2C}"/>
    <cellStyle name="měny 2 5 5 2" xfId="399" xr:uid="{6196B895-4D47-4C5A-95D4-A41F946E6646}"/>
    <cellStyle name="měny 2 5 5 2 2" xfId="782" xr:uid="{36436DA0-6103-42E4-9C7B-C5620A5FCF6A}"/>
    <cellStyle name="měny 2 5 5 2 2 2" xfId="1548" xr:uid="{035102A7-7DD4-4BD7-AC28-1918B03CF105}"/>
    <cellStyle name="měny 2 5 5 2 2 2 2" xfId="3321" xr:uid="{4A14038E-FE19-4EBF-9A08-FF3FD5708E9E}"/>
    <cellStyle name="měny 2 5 5 2 2 3" xfId="2555" xr:uid="{C33516DC-5231-4900-A678-3606C2A2C2D8}"/>
    <cellStyle name="měny 2 5 5 2 3" xfId="1165" xr:uid="{1D2220F2-BE6A-4ABF-955E-CDDDB24F76B5}"/>
    <cellStyle name="měny 2 5 5 2 3 2" xfId="2938" xr:uid="{1CAB2A1D-9F04-45DF-85DD-577319FF494B}"/>
    <cellStyle name="měny 2 5 5 2 4" xfId="2172" xr:uid="{04ABD7AE-30D4-42E2-83B5-F61993A8F318}"/>
    <cellStyle name="měny 2 5 5 3" xfId="618" xr:uid="{1A959E49-DA2F-477E-B962-40BED6B8689D}"/>
    <cellStyle name="měny 2 5 5 3 2" xfId="1384" xr:uid="{6AFA3060-F15B-438C-AC87-CE8855272362}"/>
    <cellStyle name="měny 2 5 5 3 2 2" xfId="3157" xr:uid="{2D52E8C4-58F4-4AFC-88B5-B09E9BEA15A5}"/>
    <cellStyle name="měny 2 5 5 3 3" xfId="2391" xr:uid="{9ED04F88-D47D-46E0-8EEF-7C10C4C0DA46}"/>
    <cellStyle name="měny 2 5 5 4" xfId="235" xr:uid="{DD9C6D61-2C93-4394-862D-822501F69317}"/>
    <cellStyle name="měny 2 5 5 4 2" xfId="2008" xr:uid="{52280423-E627-4893-BD37-8EF664C689BF}"/>
    <cellStyle name="měny 2 5 5 5" xfId="1001" xr:uid="{12D5B7F0-1D02-4539-83D5-7DA703865DE0}"/>
    <cellStyle name="měny 2 5 5 5 2" xfId="2774" xr:uid="{1F23185D-BB57-4FCD-9421-7B3B13143BE5}"/>
    <cellStyle name="měny 2 5 5 6" xfId="1712" xr:uid="{2CB407F6-4BE9-46D2-8255-F6A92B058AE0}"/>
    <cellStyle name="měny 2 5 5 6 2" xfId="3485" xr:uid="{CEDA46DB-2388-4388-9B7A-21C6FD57B741}"/>
    <cellStyle name="měny 2 5 5 7" xfId="1844" xr:uid="{2B64011E-7B8B-471F-A12F-C0475A417F48}"/>
    <cellStyle name="měny 2 5 6" xfId="181" xr:uid="{87286906-5C14-43D8-9298-06102236F06C}"/>
    <cellStyle name="měny 2 5 6 2" xfId="345" xr:uid="{D4D62AC3-BC4D-4F5F-A648-456F47352F33}"/>
    <cellStyle name="měny 2 5 6 2 2" xfId="728" xr:uid="{5554B5AB-6CC2-4A58-AFBF-F38C848E21B1}"/>
    <cellStyle name="měny 2 5 6 2 2 2" xfId="1494" xr:uid="{55AEAC4A-06BA-4B1B-B09D-C6321A1AA9EE}"/>
    <cellStyle name="měny 2 5 6 2 2 2 2" xfId="3267" xr:uid="{9B87ADD1-CE75-43CC-AAE8-73977ADB59BF}"/>
    <cellStyle name="měny 2 5 6 2 2 3" xfId="2501" xr:uid="{BBD6B7B6-82FA-4509-9DD3-4768D89E32B6}"/>
    <cellStyle name="měny 2 5 6 2 3" xfId="1111" xr:uid="{1D14C299-3C3F-4375-B59C-7B600B9EE0FC}"/>
    <cellStyle name="měny 2 5 6 2 3 2" xfId="2884" xr:uid="{B04AB96A-914C-43D5-A09D-0F8FF1497C5F}"/>
    <cellStyle name="měny 2 5 6 2 4" xfId="2118" xr:uid="{17BFCC45-93A3-44C0-A2F7-F51E04FF6077}"/>
    <cellStyle name="měny 2 5 6 3" xfId="564" xr:uid="{9A8C3D99-538D-4D3B-BD60-FC420C162E86}"/>
    <cellStyle name="měny 2 5 6 3 2" xfId="1330" xr:uid="{B90F789C-ED0F-4E81-844B-EFD01DDEDB99}"/>
    <cellStyle name="měny 2 5 6 3 2 2" xfId="3103" xr:uid="{7F10A857-75A1-486A-8B9E-8F7CCCDD50E4}"/>
    <cellStyle name="měny 2 5 6 3 3" xfId="2337" xr:uid="{33D32F47-65DF-4492-A2D5-7780170A9FD0}"/>
    <cellStyle name="měny 2 5 6 4" xfId="947" xr:uid="{C29753CB-8468-4746-BA61-1E24F28F07FB}"/>
    <cellStyle name="měny 2 5 6 4 2" xfId="2720" xr:uid="{88D91A97-4A87-4A35-B022-D2F0EF2627F7}"/>
    <cellStyle name="měny 2 5 6 5" xfId="1954" xr:uid="{1E2B8ABB-19E1-4E38-9218-579DDDDD0452}"/>
    <cellStyle name="měny 2 5 7" xfId="290" xr:uid="{800E73B8-F758-44AE-9E43-D85D6C83A308}"/>
    <cellStyle name="měny 2 5 7 2" xfId="673" xr:uid="{E744CB2F-178C-4FDB-A1DB-37F08F921C69}"/>
    <cellStyle name="měny 2 5 7 2 2" xfId="1439" xr:uid="{DDB946A4-42BE-4D1D-8481-615716D5402D}"/>
    <cellStyle name="měny 2 5 7 2 2 2" xfId="3212" xr:uid="{DF456BEA-4630-4B7E-9E6C-D60063BA7D75}"/>
    <cellStyle name="měny 2 5 7 2 3" xfId="2446" xr:uid="{1D33496C-4577-4A60-B09F-FE2498A87F13}"/>
    <cellStyle name="měny 2 5 7 3" xfId="1056" xr:uid="{D2C1CC98-F7BA-4459-941E-26E926F405CC}"/>
    <cellStyle name="měny 2 5 7 3 2" xfId="2829" xr:uid="{8BB3B56F-8F96-47C7-8B36-A4C84C353AF2}"/>
    <cellStyle name="měny 2 5 7 4" xfId="2063" xr:uid="{F86C4CE0-2252-4B77-9BEC-1692B4485978}"/>
    <cellStyle name="měny 2 5 8" xfId="454" xr:uid="{512E9016-160A-404B-A4C0-EFD8F5D425DC}"/>
    <cellStyle name="měny 2 5 8 2" xfId="837" xr:uid="{F6EECD68-B8D4-4F49-9993-4E36317DB298}"/>
    <cellStyle name="měny 2 5 8 2 2" xfId="1603" xr:uid="{B26F9244-5C51-4232-A07A-0DD500A8FE3E}"/>
    <cellStyle name="měny 2 5 8 2 2 2" xfId="3376" xr:uid="{AA982BA6-62DF-473A-86BB-F8E1CAC12A4B}"/>
    <cellStyle name="měny 2 5 8 2 3" xfId="2610" xr:uid="{C4D324CD-9601-49A7-81F6-F9800AE7273B}"/>
    <cellStyle name="měny 2 5 8 3" xfId="1220" xr:uid="{E4AA2A69-AF5D-4ED1-B60C-C03B5B233516}"/>
    <cellStyle name="měny 2 5 8 3 2" xfId="2993" xr:uid="{CC84B52F-D5A8-4731-8F92-D7B8B87AFC7D}"/>
    <cellStyle name="měny 2 5 8 4" xfId="2227" xr:uid="{CCC8E70A-53AB-42A0-A99F-F045303DE3DB}"/>
    <cellStyle name="měny 2 5 9" xfId="509" xr:uid="{614243F5-C161-4FB3-86A6-EC9CF94A3121}"/>
    <cellStyle name="měny 2 5 9 2" xfId="1275" xr:uid="{1C0D5D48-D5D7-4252-A2DE-4B26FD4BCC19}"/>
    <cellStyle name="měny 2 5 9 2 2" xfId="3048" xr:uid="{86FBF68D-7018-48C6-8349-597B12E10AE2}"/>
    <cellStyle name="měny 2 5 9 3" xfId="2282" xr:uid="{52F251F7-E6D7-4B9E-9AC4-4BD2CBBB227D}"/>
    <cellStyle name="měny 2 6" xfId="17" xr:uid="{00000000-0005-0000-0000-000032000000}"/>
    <cellStyle name="měny 2 6 10" xfId="895" xr:uid="{0E6AC581-9B07-4561-A5F0-0CC998A186BE}"/>
    <cellStyle name="měny 2 6 10 2" xfId="2668" xr:uid="{000D9EB4-0F4E-49E4-BDED-E864CE3168D8}"/>
    <cellStyle name="měny 2 6 11" xfId="1661" xr:uid="{5F68D86D-27CA-4B48-9527-C8E0FD4281D8}"/>
    <cellStyle name="měny 2 6 11 2" xfId="3434" xr:uid="{F461B13B-6FFB-4967-8851-9BFEF26FC517}"/>
    <cellStyle name="měny 2 6 12" xfId="1793" xr:uid="{C90F29DA-6BC7-4EA3-8D0E-A3390CFC27C7}"/>
    <cellStyle name="měny 2 6 2" xfId="35" xr:uid="{00000000-0005-0000-0000-000033000000}"/>
    <cellStyle name="měny 2 6 2 10" xfId="1811" xr:uid="{AC35EB68-1A21-4B35-812B-833AAF07E611}"/>
    <cellStyle name="měny 2 6 2 2" xfId="92" xr:uid="{D2986BC2-5892-442E-8D6F-6D7DF5EBDEF2}"/>
    <cellStyle name="měny 2 6 2 2 2" xfId="420" xr:uid="{6FD2CAF8-5E5A-47BC-A551-3413646AE885}"/>
    <cellStyle name="měny 2 6 2 2 2 2" xfId="803" xr:uid="{046745F7-4BD3-475C-9F07-6C3D16B0F352}"/>
    <cellStyle name="měny 2 6 2 2 2 2 2" xfId="1569" xr:uid="{34147C60-FED9-49DE-AACD-825A6008DC7F}"/>
    <cellStyle name="měny 2 6 2 2 2 2 2 2" xfId="3342" xr:uid="{9B009603-784B-4946-887A-0BA7A1E970A6}"/>
    <cellStyle name="měny 2 6 2 2 2 2 3" xfId="2576" xr:uid="{FA536838-F9CA-4954-AED1-88A5327E8CD3}"/>
    <cellStyle name="měny 2 6 2 2 2 3" xfId="1186" xr:uid="{DE63B49A-ABFF-4FDE-AE33-095A6843EA55}"/>
    <cellStyle name="měny 2 6 2 2 2 3 2" xfId="2959" xr:uid="{678CFD6B-AEDD-4DBB-AB2A-2FFF00DB27B8}"/>
    <cellStyle name="měny 2 6 2 2 2 4" xfId="2193" xr:uid="{6A9A48C9-A092-41F8-993D-58B7BC2ECF35}"/>
    <cellStyle name="měny 2 6 2 2 3" xfId="639" xr:uid="{C128B944-4BF5-43A5-8E4A-7FA26983FF8E}"/>
    <cellStyle name="měny 2 6 2 2 3 2" xfId="1405" xr:uid="{63519347-BBCA-4E07-9164-A155758B5329}"/>
    <cellStyle name="měny 2 6 2 2 3 2 2" xfId="3178" xr:uid="{EFB52C13-86DC-4D8F-88EC-8DA0F4CB5788}"/>
    <cellStyle name="měny 2 6 2 2 3 3" xfId="2412" xr:uid="{AFB4AF3D-21E2-42DC-8D92-FF10DF972139}"/>
    <cellStyle name="měny 2 6 2 2 4" xfId="256" xr:uid="{BD732C77-58D4-49CC-BC16-91CCD8866ED5}"/>
    <cellStyle name="měny 2 6 2 2 4 2" xfId="2029" xr:uid="{5AA0C57F-5272-4880-A294-5574F720D0C8}"/>
    <cellStyle name="měny 2 6 2 2 5" xfId="1022" xr:uid="{9FE0317C-5079-4CF0-B39E-13192F6325D0}"/>
    <cellStyle name="měny 2 6 2 2 5 2" xfId="2795" xr:uid="{5AC439E6-98E9-451A-B957-BD0E383BDE21}"/>
    <cellStyle name="měny 2 6 2 2 6" xfId="1733" xr:uid="{69CE4412-2FA5-4B66-B122-85F59F2346DD}"/>
    <cellStyle name="měny 2 6 2 2 6 2" xfId="3506" xr:uid="{35EEE335-22C4-42FD-AC64-4B30A190EA95}"/>
    <cellStyle name="měny 2 6 2 2 7" xfId="1865" xr:uid="{89B3D086-4BE2-4479-8463-648FF55020AF}"/>
    <cellStyle name="měny 2 6 2 3" xfId="202" xr:uid="{FF4ACACB-C217-4B9A-949F-747E1A72C0C0}"/>
    <cellStyle name="měny 2 6 2 3 2" xfId="366" xr:uid="{C7EB4610-7A6E-4472-89F1-BFB75031472E}"/>
    <cellStyle name="měny 2 6 2 3 2 2" xfId="749" xr:uid="{4AAE192C-5152-4644-81DF-2B436D9227E6}"/>
    <cellStyle name="měny 2 6 2 3 2 2 2" xfId="1515" xr:uid="{56AA7641-1D16-47C0-A232-144C3EA09933}"/>
    <cellStyle name="měny 2 6 2 3 2 2 2 2" xfId="3288" xr:uid="{2C1CCEFF-7349-4976-A9AA-F803E145935E}"/>
    <cellStyle name="měny 2 6 2 3 2 2 3" xfId="2522" xr:uid="{C3AB9F58-7CBC-4682-BD6B-466EBF1AD268}"/>
    <cellStyle name="měny 2 6 2 3 2 3" xfId="1132" xr:uid="{91191BE3-99A3-4BAE-93A6-24BF25EFB85B}"/>
    <cellStyle name="měny 2 6 2 3 2 3 2" xfId="2905" xr:uid="{5BE11C4D-1C91-455A-8240-E667346F8153}"/>
    <cellStyle name="měny 2 6 2 3 2 4" xfId="2139" xr:uid="{62D435D6-61C1-431B-9E0F-FA1E14DEFCA0}"/>
    <cellStyle name="měny 2 6 2 3 3" xfId="585" xr:uid="{DEAB7EEE-0D29-4FEC-A8E6-C8DA23557B89}"/>
    <cellStyle name="měny 2 6 2 3 3 2" xfId="1351" xr:uid="{9C908E25-B19F-4CC8-8F7B-745769EBC0E5}"/>
    <cellStyle name="měny 2 6 2 3 3 2 2" xfId="3124" xr:uid="{F34B83AB-458D-4159-947E-EFCAD81C44EF}"/>
    <cellStyle name="měny 2 6 2 3 3 3" xfId="2358" xr:uid="{6E22EC33-94F6-48A5-843D-1270ADE38120}"/>
    <cellStyle name="měny 2 6 2 3 4" xfId="968" xr:uid="{6325D6AB-14E4-49B0-ADF2-6757232990D7}"/>
    <cellStyle name="měny 2 6 2 3 4 2" xfId="2741" xr:uid="{83DDC50A-52E8-47EC-968D-C7B96A752695}"/>
    <cellStyle name="měny 2 6 2 3 5" xfId="1975" xr:uid="{F5459C1F-D0F9-44A7-ADE8-5381BA8E057E}"/>
    <cellStyle name="měny 2 6 2 4" xfId="311" xr:uid="{14E050BB-ACD7-49AD-868A-C3C9C2CBFBFD}"/>
    <cellStyle name="měny 2 6 2 4 2" xfId="694" xr:uid="{A03E6C1A-AF7E-4AE1-8F9B-F2252FC8529D}"/>
    <cellStyle name="měny 2 6 2 4 2 2" xfId="1460" xr:uid="{8D7AE96E-4BC3-4D0A-A340-3B547A81719E}"/>
    <cellStyle name="měny 2 6 2 4 2 2 2" xfId="3233" xr:uid="{6E9E3DED-567D-4216-8E9D-0CF1397B9533}"/>
    <cellStyle name="měny 2 6 2 4 2 3" xfId="2467" xr:uid="{A7ED9E7D-7294-4CDC-BB0C-A81E947837BE}"/>
    <cellStyle name="měny 2 6 2 4 3" xfId="1077" xr:uid="{F12F5E95-7DE5-4E19-9EBA-170AAB05D02A}"/>
    <cellStyle name="měny 2 6 2 4 3 2" xfId="2850" xr:uid="{AA2723C9-6CE1-4338-A0F3-6D1153921409}"/>
    <cellStyle name="měny 2 6 2 4 4" xfId="2084" xr:uid="{BA29F190-69D6-4E86-BC0D-85B2BB98EF89}"/>
    <cellStyle name="měny 2 6 2 5" xfId="475" xr:uid="{E1EF33A1-6008-43B5-A15B-7F7114F299EE}"/>
    <cellStyle name="měny 2 6 2 5 2" xfId="858" xr:uid="{BE2DAD25-EEBF-4FA9-9C97-A0ED930D8DB3}"/>
    <cellStyle name="měny 2 6 2 5 2 2" xfId="1624" xr:uid="{A5080ADD-310D-42B2-8F80-D51709578186}"/>
    <cellStyle name="měny 2 6 2 5 2 2 2" xfId="3397" xr:uid="{55E4B094-478D-4EEF-A227-672ECCF60589}"/>
    <cellStyle name="měny 2 6 2 5 2 3" xfId="2631" xr:uid="{23557DE2-AB42-4106-AD24-BDA8C82B2C0C}"/>
    <cellStyle name="měny 2 6 2 5 3" xfId="1241" xr:uid="{B2EE1377-3350-4611-A725-A803A48C0BEE}"/>
    <cellStyle name="měny 2 6 2 5 3 2" xfId="3014" xr:uid="{400A13B7-1040-4468-AE56-0C02A3975A11}"/>
    <cellStyle name="měny 2 6 2 5 4" xfId="2248" xr:uid="{AB22D81C-BC17-468C-BD11-C1B6358B4DA2}"/>
    <cellStyle name="měny 2 6 2 6" xfId="530" xr:uid="{25DBB92E-C460-4F39-AB65-8FD4FD5E26DA}"/>
    <cellStyle name="měny 2 6 2 6 2" xfId="1296" xr:uid="{5B865E62-B126-43F1-8CF7-93759C5A8CD5}"/>
    <cellStyle name="měny 2 6 2 6 2 2" xfId="3069" xr:uid="{F4783FDB-3E74-44AC-BCFA-1D464275A9D0}"/>
    <cellStyle name="měny 2 6 2 6 3" xfId="2303" xr:uid="{2AD830ED-08C6-41C0-936A-FDEFB0FE8ADD}"/>
    <cellStyle name="měny 2 6 2 7" xfId="147" xr:uid="{106AA606-B7F2-450F-8DF1-0163606799BB}"/>
    <cellStyle name="měny 2 6 2 7 2" xfId="1920" xr:uid="{48A1F44D-6EAC-4512-8E15-0AC55FE63860}"/>
    <cellStyle name="měny 2 6 2 8" xfId="913" xr:uid="{BF56D09E-0F93-4F04-A68C-8D4FF944E908}"/>
    <cellStyle name="měny 2 6 2 8 2" xfId="2686" xr:uid="{A7495748-5FDC-4A7F-82EF-A1217548F32D}"/>
    <cellStyle name="měny 2 6 2 9" xfId="1679" xr:uid="{FE58BEF6-A491-44BC-8CB6-5E71FABD1171}"/>
    <cellStyle name="měny 2 6 2 9 2" xfId="3452" xr:uid="{43EFE1F4-22DA-4449-A7EB-1D7EBAF1EE39}"/>
    <cellStyle name="měny 2 6 3" xfId="53" xr:uid="{00000000-0005-0000-0000-000034000000}"/>
    <cellStyle name="měny 2 6 3 10" xfId="1829" xr:uid="{B0E325C9-60A4-4BF1-8E50-F3FA2CFACE4B}"/>
    <cellStyle name="měny 2 6 3 2" xfId="110" xr:uid="{70C558F1-A6AE-4306-B9CB-AB1CE54E0BD2}"/>
    <cellStyle name="měny 2 6 3 2 2" xfId="438" xr:uid="{F6C1F7AA-AA09-4033-A744-55F7F883429D}"/>
    <cellStyle name="měny 2 6 3 2 2 2" xfId="821" xr:uid="{C4E780EE-CCCF-453C-B891-95B1B3EC44ED}"/>
    <cellStyle name="měny 2 6 3 2 2 2 2" xfId="1587" xr:uid="{9B308026-33F9-48C5-87E9-31722EF6F27A}"/>
    <cellStyle name="měny 2 6 3 2 2 2 2 2" xfId="3360" xr:uid="{1BB47CD7-3D54-45DF-A374-D672267DEE0A}"/>
    <cellStyle name="měny 2 6 3 2 2 2 3" xfId="2594" xr:uid="{3A1F9C28-6C95-49BB-850E-BC3D289D2770}"/>
    <cellStyle name="měny 2 6 3 2 2 3" xfId="1204" xr:uid="{BBEA1D29-357E-4F72-9D70-29EAB35AE59C}"/>
    <cellStyle name="měny 2 6 3 2 2 3 2" xfId="2977" xr:uid="{ADF33BE3-A069-4CCB-B166-E484D2BA62D5}"/>
    <cellStyle name="měny 2 6 3 2 2 4" xfId="2211" xr:uid="{4DDCC2B2-78BF-4EBE-99FE-8D6E39881C41}"/>
    <cellStyle name="měny 2 6 3 2 3" xfId="657" xr:uid="{C30439F6-C313-4B7D-894A-0B58C2A92C96}"/>
    <cellStyle name="měny 2 6 3 2 3 2" xfId="1423" xr:uid="{A6206B82-3390-4DCF-AEF4-924ECB591B3D}"/>
    <cellStyle name="měny 2 6 3 2 3 2 2" xfId="3196" xr:uid="{D5B5B5D5-821A-4AC7-9C0D-86DED703F2B3}"/>
    <cellStyle name="měny 2 6 3 2 3 3" xfId="2430" xr:uid="{0890B19D-E184-4FE3-8FE3-0312F67C49A2}"/>
    <cellStyle name="měny 2 6 3 2 4" xfId="274" xr:uid="{39D2CFEE-0E9B-464C-84C0-00E94FF2296B}"/>
    <cellStyle name="měny 2 6 3 2 4 2" xfId="2047" xr:uid="{167979FB-A305-491B-BDC5-2DDEA7DA3E0A}"/>
    <cellStyle name="měny 2 6 3 2 5" xfId="1040" xr:uid="{FD467181-B759-44ED-BD85-4E03F008CF94}"/>
    <cellStyle name="měny 2 6 3 2 5 2" xfId="2813" xr:uid="{3E98E4E4-CC2E-4F60-BD2D-FED1EA62F1C1}"/>
    <cellStyle name="měny 2 6 3 2 6" xfId="1751" xr:uid="{005CF60C-DECB-464F-AAFD-0191CE853737}"/>
    <cellStyle name="měny 2 6 3 2 6 2" xfId="3524" xr:uid="{6DE495D1-4410-4F0E-BE01-A1A3A269932C}"/>
    <cellStyle name="měny 2 6 3 2 7" xfId="1883" xr:uid="{06D55870-40C6-434F-BEAC-965944F87622}"/>
    <cellStyle name="měny 2 6 3 3" xfId="220" xr:uid="{1BD9CF99-11E8-4BAE-8124-4D1A1D86B2BA}"/>
    <cellStyle name="měny 2 6 3 3 2" xfId="384" xr:uid="{21B0C776-AD9F-429D-B4BA-CEFC1BAB9923}"/>
    <cellStyle name="měny 2 6 3 3 2 2" xfId="767" xr:uid="{F875C666-055B-4BAC-8BFA-CE0E7064C228}"/>
    <cellStyle name="měny 2 6 3 3 2 2 2" xfId="1533" xr:uid="{365CB82A-D970-4670-B462-E62B0433572E}"/>
    <cellStyle name="měny 2 6 3 3 2 2 2 2" xfId="3306" xr:uid="{FFCF5F19-3A89-4E3E-999B-A73D7651F91A}"/>
    <cellStyle name="měny 2 6 3 3 2 2 3" xfId="2540" xr:uid="{F0790C15-466E-44ED-83F5-137BABA2FE81}"/>
    <cellStyle name="měny 2 6 3 3 2 3" xfId="1150" xr:uid="{5D4B52FE-CA48-4A45-BF68-FD31FB8D6907}"/>
    <cellStyle name="měny 2 6 3 3 2 3 2" xfId="2923" xr:uid="{0FDE26C7-D41B-480C-875F-CF8813A04D42}"/>
    <cellStyle name="měny 2 6 3 3 2 4" xfId="2157" xr:uid="{633A1267-AE5E-44CA-BF67-F2DC90612F93}"/>
    <cellStyle name="měny 2 6 3 3 3" xfId="603" xr:uid="{A5BF7F5B-FBDA-47A8-A6B9-7DAFC2232291}"/>
    <cellStyle name="měny 2 6 3 3 3 2" xfId="1369" xr:uid="{FE37BB5D-C78E-4094-A9CA-6096C9C7EF6D}"/>
    <cellStyle name="měny 2 6 3 3 3 2 2" xfId="3142" xr:uid="{67D5A763-D233-4D97-865E-F424E1167FF9}"/>
    <cellStyle name="měny 2 6 3 3 3 3" xfId="2376" xr:uid="{A90DBA43-ACF5-4FC0-8326-F0A9AB0AD6AF}"/>
    <cellStyle name="měny 2 6 3 3 4" xfId="986" xr:uid="{3478FBB7-8D89-4F28-9142-AE4DC3763787}"/>
    <cellStyle name="měny 2 6 3 3 4 2" xfId="2759" xr:uid="{A420458B-3075-4298-ADDB-16F679B0ADAB}"/>
    <cellStyle name="měny 2 6 3 3 5" xfId="1993" xr:uid="{E090313D-80D1-4139-BFC8-C8AA69F66410}"/>
    <cellStyle name="měny 2 6 3 4" xfId="329" xr:uid="{3DBE103A-1564-46DC-A42D-77968B38317E}"/>
    <cellStyle name="měny 2 6 3 4 2" xfId="712" xr:uid="{D24F2B0D-AD0B-4B52-8986-343C2FCDA085}"/>
    <cellStyle name="měny 2 6 3 4 2 2" xfId="1478" xr:uid="{9E9FF386-DCAD-44FE-B106-5A53642D3ED2}"/>
    <cellStyle name="měny 2 6 3 4 2 2 2" xfId="3251" xr:uid="{31C2CAAD-3E6D-428F-8E4E-D94C3D26C2A6}"/>
    <cellStyle name="měny 2 6 3 4 2 3" xfId="2485" xr:uid="{7D633EC6-D506-4C31-BAC3-1DEF2F807B7C}"/>
    <cellStyle name="měny 2 6 3 4 3" xfId="1095" xr:uid="{EFBC78AD-4D7B-4147-99CF-A5D589D056BE}"/>
    <cellStyle name="měny 2 6 3 4 3 2" xfId="2868" xr:uid="{C14962E1-D340-4418-B09D-FB5B34F6C91B}"/>
    <cellStyle name="měny 2 6 3 4 4" xfId="2102" xr:uid="{A78A6248-72E1-47D4-AC02-2BFB374F2321}"/>
    <cellStyle name="měny 2 6 3 5" xfId="493" xr:uid="{C31206BB-2D0B-4BBD-8877-235D0F687C26}"/>
    <cellStyle name="měny 2 6 3 5 2" xfId="876" xr:uid="{FBFE666A-3A9A-4198-A9FA-0DEDE6BF49BA}"/>
    <cellStyle name="měny 2 6 3 5 2 2" xfId="1642" xr:uid="{EF6DEA8B-A569-41F1-B6AE-FF2A8A911735}"/>
    <cellStyle name="měny 2 6 3 5 2 2 2" xfId="3415" xr:uid="{85F21CF9-CCE6-4D12-A540-8628712A9044}"/>
    <cellStyle name="měny 2 6 3 5 2 3" xfId="2649" xr:uid="{F8CD6F57-C147-478C-BCB5-7B24C79535F0}"/>
    <cellStyle name="měny 2 6 3 5 3" xfId="1259" xr:uid="{66B82CB1-D1A6-4205-AC1E-F0B423596687}"/>
    <cellStyle name="měny 2 6 3 5 3 2" xfId="3032" xr:uid="{D59C653A-00E5-42A0-ABAD-4FA7DD88E9DA}"/>
    <cellStyle name="měny 2 6 3 5 4" xfId="2266" xr:uid="{CF080126-72A8-4293-8B06-DFBB1EFC7DB6}"/>
    <cellStyle name="měny 2 6 3 6" xfId="548" xr:uid="{4C7BB90D-EF25-43DF-A75A-A9456993BBCB}"/>
    <cellStyle name="měny 2 6 3 6 2" xfId="1314" xr:uid="{964B7E4A-8FC8-4652-AA95-7A5A39A286F9}"/>
    <cellStyle name="měny 2 6 3 6 2 2" xfId="3087" xr:uid="{D6DA69F1-3006-4AC7-827C-55E362A5E631}"/>
    <cellStyle name="měny 2 6 3 6 3" xfId="2321" xr:uid="{079BED9E-7261-427A-8723-665D07BB7E43}"/>
    <cellStyle name="měny 2 6 3 7" xfId="165" xr:uid="{95014E9A-146C-478E-82EF-F59E66D27CCE}"/>
    <cellStyle name="měny 2 6 3 7 2" xfId="1938" xr:uid="{1EFCDAF6-5FD0-4B8A-A78D-1329DFC6F2D7}"/>
    <cellStyle name="měny 2 6 3 8" xfId="931" xr:uid="{4ACAFCE8-A382-4265-9442-84921C7ADA30}"/>
    <cellStyle name="měny 2 6 3 8 2" xfId="2704" xr:uid="{46835F5C-DCC8-49EE-9E9B-B56A2469C4C9}"/>
    <cellStyle name="měny 2 6 3 9" xfId="1697" xr:uid="{CEDE2011-0104-4BBD-B299-C10D294C77BD}"/>
    <cellStyle name="měny 2 6 3 9 2" xfId="3470" xr:uid="{D20CB6D6-7281-4819-A8BB-047889B7BD6C}"/>
    <cellStyle name="měny 2 6 4" xfId="74" xr:uid="{FDE3E353-2179-4804-BE03-73FD08DC9583}"/>
    <cellStyle name="měny 2 6 4 2" xfId="402" xr:uid="{B4455CD3-0852-488F-B117-F11601A192AC}"/>
    <cellStyle name="měny 2 6 4 2 2" xfId="785" xr:uid="{90498BBF-5758-4312-A7E5-86DCBDD5CB30}"/>
    <cellStyle name="měny 2 6 4 2 2 2" xfId="1551" xr:uid="{C1979C33-4DA8-4806-AB30-8328CB1FB5AF}"/>
    <cellStyle name="měny 2 6 4 2 2 2 2" xfId="3324" xr:uid="{04B7A7E1-A869-47E6-B57F-1AF837ABD93B}"/>
    <cellStyle name="měny 2 6 4 2 2 3" xfId="2558" xr:uid="{11D88391-A176-4194-9ABB-444D319D244D}"/>
    <cellStyle name="měny 2 6 4 2 3" xfId="1168" xr:uid="{CC9D1B50-7BE3-4491-8993-F4BA546348E4}"/>
    <cellStyle name="měny 2 6 4 2 3 2" xfId="2941" xr:uid="{F371862D-0366-4E8B-8F19-BAA1D6BB1BAD}"/>
    <cellStyle name="měny 2 6 4 2 4" xfId="2175" xr:uid="{C3D64C4A-4455-42B3-83C1-E14B348E2D66}"/>
    <cellStyle name="měny 2 6 4 3" xfId="621" xr:uid="{BBC2BFC9-FE2E-4572-81FE-BF8BAEDF7455}"/>
    <cellStyle name="měny 2 6 4 3 2" xfId="1387" xr:uid="{B5F2FE11-F429-43E1-9493-AF87A3DDEF25}"/>
    <cellStyle name="měny 2 6 4 3 2 2" xfId="3160" xr:uid="{D5379C14-8D75-425E-8431-7334790A6049}"/>
    <cellStyle name="měny 2 6 4 3 3" xfId="2394" xr:uid="{E2B01877-9CD6-4FDC-8B2D-031CA82B7565}"/>
    <cellStyle name="měny 2 6 4 4" xfId="238" xr:uid="{A3A0D509-8B7E-4A79-9E02-FF1CFB5F8974}"/>
    <cellStyle name="měny 2 6 4 4 2" xfId="2011" xr:uid="{87538E6B-BA57-46AB-8F08-5644B6DDBE87}"/>
    <cellStyle name="měny 2 6 4 5" xfId="1004" xr:uid="{948ED390-04D1-4928-9CB1-6779BE6972A7}"/>
    <cellStyle name="měny 2 6 4 5 2" xfId="2777" xr:uid="{657BFA4B-8B2A-4F1F-B07B-5D2167383A65}"/>
    <cellStyle name="měny 2 6 4 6" xfId="1715" xr:uid="{546D880E-7455-4867-A457-64D282BE356A}"/>
    <cellStyle name="měny 2 6 4 6 2" xfId="3488" xr:uid="{22BA1865-1267-4463-AD2C-5CD1A4548903}"/>
    <cellStyle name="měny 2 6 4 7" xfId="1847" xr:uid="{1538B5EC-0C85-4D78-89DA-78D8EA4A1611}"/>
    <cellStyle name="měny 2 6 5" xfId="184" xr:uid="{11BC5875-E6BD-4791-80B2-188947EAD45B}"/>
    <cellStyle name="měny 2 6 5 2" xfId="348" xr:uid="{9271DA68-CB85-4113-A5AD-3738030FEBF4}"/>
    <cellStyle name="měny 2 6 5 2 2" xfId="731" xr:uid="{96AADC6E-A5F3-4AB8-854C-BAF22B9947E6}"/>
    <cellStyle name="měny 2 6 5 2 2 2" xfId="1497" xr:uid="{04E2FF8A-31A8-4D2D-BCDE-1A8C0BF3AE26}"/>
    <cellStyle name="měny 2 6 5 2 2 2 2" xfId="3270" xr:uid="{9E0CAA8C-2909-41F4-8C3F-DE846BF0F5DE}"/>
    <cellStyle name="měny 2 6 5 2 2 3" xfId="2504" xr:uid="{87908FBC-3016-4FBF-B17D-EC6F9AF87D74}"/>
    <cellStyle name="měny 2 6 5 2 3" xfId="1114" xr:uid="{98853594-E7BE-46DA-95ED-66362BCA2890}"/>
    <cellStyle name="měny 2 6 5 2 3 2" xfId="2887" xr:uid="{CE95828D-D519-42C4-B669-76B803785EC5}"/>
    <cellStyle name="měny 2 6 5 2 4" xfId="2121" xr:uid="{1A7C190D-BD39-4B3C-832C-F09A4259E6FF}"/>
    <cellStyle name="měny 2 6 5 3" xfId="567" xr:uid="{A41CFEFA-C388-4286-A7F9-5C10A4AEF88E}"/>
    <cellStyle name="měny 2 6 5 3 2" xfId="1333" xr:uid="{768A3587-7CCB-452D-8A8D-44287A676710}"/>
    <cellStyle name="měny 2 6 5 3 2 2" xfId="3106" xr:uid="{4090E390-9687-472C-A6E7-A5ED8F630094}"/>
    <cellStyle name="měny 2 6 5 3 3" xfId="2340" xr:uid="{4ADFAC3C-2D87-4767-B39C-254A6ECF86DF}"/>
    <cellStyle name="měny 2 6 5 4" xfId="950" xr:uid="{ECA20739-A3F7-4E01-B0DD-1C11CDBC3599}"/>
    <cellStyle name="měny 2 6 5 4 2" xfId="2723" xr:uid="{4600887B-07E7-4571-9969-0663CE576139}"/>
    <cellStyle name="měny 2 6 5 5" xfId="1957" xr:uid="{557E2907-74D5-416D-B72A-95CF0A35A7E3}"/>
    <cellStyle name="měny 2 6 6" xfId="293" xr:uid="{D810BE3A-C5B0-4667-A27E-417E2A41CD15}"/>
    <cellStyle name="měny 2 6 6 2" xfId="676" xr:uid="{D176F8B4-D3C4-42AF-ABFC-EDF821AE01A9}"/>
    <cellStyle name="měny 2 6 6 2 2" xfId="1442" xr:uid="{AFF5A451-B618-4D64-94B4-4E3FEAB3CDC0}"/>
    <cellStyle name="měny 2 6 6 2 2 2" xfId="3215" xr:uid="{08CF7F3B-3030-4A10-883E-39B201B94532}"/>
    <cellStyle name="měny 2 6 6 2 3" xfId="2449" xr:uid="{098E37D0-284E-4D72-A4DD-8BB72108405A}"/>
    <cellStyle name="měny 2 6 6 3" xfId="1059" xr:uid="{0582CF27-3618-4C4F-859A-8A813C272343}"/>
    <cellStyle name="měny 2 6 6 3 2" xfId="2832" xr:uid="{DB4E3017-AB83-4434-80C1-474C07BA8049}"/>
    <cellStyle name="měny 2 6 6 4" xfId="2066" xr:uid="{3B76F7FF-5498-4E76-9965-D502F24FCC4C}"/>
    <cellStyle name="měny 2 6 7" xfId="457" xr:uid="{15F421BF-B30E-45BA-8463-B5F0626882B7}"/>
    <cellStyle name="měny 2 6 7 2" xfId="840" xr:uid="{2450D0C9-3DEB-45B7-A2EF-D0624DB9242F}"/>
    <cellStyle name="měny 2 6 7 2 2" xfId="1606" xr:uid="{1D7B2724-8FC0-4BAB-91BE-8FD05BBB77E7}"/>
    <cellStyle name="měny 2 6 7 2 2 2" xfId="3379" xr:uid="{64975EC7-1397-4440-B54C-E280D49C60DE}"/>
    <cellStyle name="měny 2 6 7 2 3" xfId="2613" xr:uid="{855D89EA-2F2B-4645-BA64-0FE2DF5A1853}"/>
    <cellStyle name="měny 2 6 7 3" xfId="1223" xr:uid="{D4301D22-CBB6-47FF-A21B-20B9A755DD67}"/>
    <cellStyle name="měny 2 6 7 3 2" xfId="2996" xr:uid="{055B762D-15DA-4FD3-8DC8-25A9FE4E7A34}"/>
    <cellStyle name="měny 2 6 7 4" xfId="2230" xr:uid="{0F0F9BFF-DFE2-4354-BDEC-BDA891C361ED}"/>
    <cellStyle name="měny 2 6 8" xfId="512" xr:uid="{0B5FE125-2E6F-42AB-8516-B6B8034EC9F0}"/>
    <cellStyle name="měny 2 6 8 2" xfId="1278" xr:uid="{42E5F5FD-ABF2-4260-B781-D0952A0C0140}"/>
    <cellStyle name="měny 2 6 8 2 2" xfId="3051" xr:uid="{937F0A15-2892-4C82-9E79-CABB027FB6A9}"/>
    <cellStyle name="měny 2 6 8 3" xfId="2285" xr:uid="{BC3BB5CC-0265-495F-B38B-F31C3C46316E}"/>
    <cellStyle name="měny 2 6 9" xfId="129" xr:uid="{B1A6288F-C255-4005-819B-9684294DE0AA}"/>
    <cellStyle name="měny 2 6 9 2" xfId="1902" xr:uid="{70F33BE8-3AD5-4B6C-BB4C-8CD7A70A08C9}"/>
    <cellStyle name="měny 2 7" xfId="26" xr:uid="{00000000-0005-0000-0000-000035000000}"/>
    <cellStyle name="měny 2 7 10" xfId="1802" xr:uid="{EF153239-0E85-4D13-8142-5C38D66024DD}"/>
    <cellStyle name="měny 2 7 2" xfId="83" xr:uid="{B30807E4-56EC-431F-BE61-A9B0F5B04810}"/>
    <cellStyle name="měny 2 7 2 2" xfId="411" xr:uid="{219D2E78-2802-478F-892A-83AC55DA3632}"/>
    <cellStyle name="měny 2 7 2 2 2" xfId="794" xr:uid="{86B92C5E-F471-4884-AC42-8DD07E36B658}"/>
    <cellStyle name="měny 2 7 2 2 2 2" xfId="1560" xr:uid="{0F473899-6D12-44AA-A6D8-EC386E48633F}"/>
    <cellStyle name="měny 2 7 2 2 2 2 2" xfId="3333" xr:uid="{A12694B8-307E-4F26-AF6D-7107433225E1}"/>
    <cellStyle name="měny 2 7 2 2 2 3" xfId="2567" xr:uid="{5361D0D2-8583-4CD6-9F8B-DE8F0A8F0D67}"/>
    <cellStyle name="měny 2 7 2 2 3" xfId="1177" xr:uid="{0DA9A14B-2354-4B34-80DE-9B68DF86F6A7}"/>
    <cellStyle name="měny 2 7 2 2 3 2" xfId="2950" xr:uid="{473FC42C-E514-44CD-924C-153E422764B9}"/>
    <cellStyle name="měny 2 7 2 2 4" xfId="2184" xr:uid="{17036673-0E1E-4C92-B949-AAB9A3675173}"/>
    <cellStyle name="měny 2 7 2 3" xfId="630" xr:uid="{9F98E1E7-B210-4C53-9473-F9B18F580CDE}"/>
    <cellStyle name="měny 2 7 2 3 2" xfId="1396" xr:uid="{ACDD8C1C-1E4E-401B-8C41-8D48BFE6980D}"/>
    <cellStyle name="měny 2 7 2 3 2 2" xfId="3169" xr:uid="{3E2A8FBA-8FF6-440C-9CA4-D69669B95D45}"/>
    <cellStyle name="měny 2 7 2 3 3" xfId="2403" xr:uid="{AC434B34-275E-4E34-A84A-FDD495B8E439}"/>
    <cellStyle name="měny 2 7 2 4" xfId="247" xr:uid="{615C364B-F924-46FD-8634-F1D1D8704D1A}"/>
    <cellStyle name="měny 2 7 2 4 2" xfId="2020" xr:uid="{709F141D-14D6-4748-82A2-2113BD6640DF}"/>
    <cellStyle name="měny 2 7 2 5" xfId="1013" xr:uid="{6A35A070-6435-4294-A9F7-03A3E945A4DB}"/>
    <cellStyle name="měny 2 7 2 5 2" xfId="2786" xr:uid="{4BFA4244-D0B5-4CFC-99DC-75356E856EE0}"/>
    <cellStyle name="měny 2 7 2 6" xfId="1724" xr:uid="{88031BC1-EB6C-40AE-B5E5-9F6743F5FB31}"/>
    <cellStyle name="měny 2 7 2 6 2" xfId="3497" xr:uid="{AF587D50-E711-4D83-A389-19EA3303D9CB}"/>
    <cellStyle name="měny 2 7 2 7" xfId="1856" xr:uid="{E92BE3B6-0692-48C2-AB2A-3FDBC4B7E13B}"/>
    <cellStyle name="měny 2 7 3" xfId="193" xr:uid="{9EE2B686-185D-4E98-9504-350C1DD62A63}"/>
    <cellStyle name="měny 2 7 3 2" xfId="357" xr:uid="{AAD1B7B0-8659-4E9C-AE5C-2C7BE7B198AC}"/>
    <cellStyle name="měny 2 7 3 2 2" xfId="740" xr:uid="{689C13C7-AB72-444E-9430-6F61E041E312}"/>
    <cellStyle name="měny 2 7 3 2 2 2" xfId="1506" xr:uid="{AD4E5D6B-A574-446F-951F-89C63D602702}"/>
    <cellStyle name="měny 2 7 3 2 2 2 2" xfId="3279" xr:uid="{431B0825-DE27-43C0-95B0-4B6C650473BB}"/>
    <cellStyle name="měny 2 7 3 2 2 3" xfId="2513" xr:uid="{1DDED4B4-B1DE-4C1E-A0E9-BABE2485B063}"/>
    <cellStyle name="měny 2 7 3 2 3" xfId="1123" xr:uid="{03653203-12CD-443E-B423-70C59A3575FF}"/>
    <cellStyle name="měny 2 7 3 2 3 2" xfId="2896" xr:uid="{BEAA2BF3-6A61-474F-9F1B-4DD75A385A37}"/>
    <cellStyle name="měny 2 7 3 2 4" xfId="2130" xr:uid="{9D33DFB3-17A1-4960-BAC2-CD348DEA8BCE}"/>
    <cellStyle name="měny 2 7 3 3" xfId="576" xr:uid="{04FD4E75-7E2F-4C8A-9C50-F7A078E2CFA3}"/>
    <cellStyle name="měny 2 7 3 3 2" xfId="1342" xr:uid="{9C30F1CB-3131-4FE7-9DD7-933701EBE371}"/>
    <cellStyle name="měny 2 7 3 3 2 2" xfId="3115" xr:uid="{894A080E-0464-4310-86DF-E31D5E3E4262}"/>
    <cellStyle name="měny 2 7 3 3 3" xfId="2349" xr:uid="{42D1FD54-427C-4487-B981-E63775880273}"/>
    <cellStyle name="měny 2 7 3 4" xfId="959" xr:uid="{B63D45BA-A8D2-4C50-A2FD-532064C343B2}"/>
    <cellStyle name="měny 2 7 3 4 2" xfId="2732" xr:uid="{2BBDD833-E774-410E-B02C-ED2BA08AF99F}"/>
    <cellStyle name="měny 2 7 3 5" xfId="1966" xr:uid="{02505763-0D6D-4B5B-95CE-DA1008A90B40}"/>
    <cellStyle name="měny 2 7 4" xfId="302" xr:uid="{8BD4CB36-59C4-4819-B6CA-218450A40352}"/>
    <cellStyle name="měny 2 7 4 2" xfId="685" xr:uid="{71CDD621-63E5-404C-8EE7-46F26BC4ACF9}"/>
    <cellStyle name="měny 2 7 4 2 2" xfId="1451" xr:uid="{FC167046-4D2F-4CE2-9B80-98F46D6EE57A}"/>
    <cellStyle name="měny 2 7 4 2 2 2" xfId="3224" xr:uid="{448F8454-1F8D-439A-9FDB-FB9EB2211037}"/>
    <cellStyle name="měny 2 7 4 2 3" xfId="2458" xr:uid="{85EA17C6-0440-453E-86E6-5D3FE965F2C0}"/>
    <cellStyle name="měny 2 7 4 3" xfId="1068" xr:uid="{2323E21E-B770-4295-AD8D-EE9B588B42D3}"/>
    <cellStyle name="měny 2 7 4 3 2" xfId="2841" xr:uid="{D42304C0-9734-40B2-8B47-3C82D7A18095}"/>
    <cellStyle name="měny 2 7 4 4" xfId="2075" xr:uid="{C9F92168-B517-4028-AD53-C56371E4F0E0}"/>
    <cellStyle name="měny 2 7 5" xfId="466" xr:uid="{ED6ED203-0BF1-44A6-BB31-C09670F0A355}"/>
    <cellStyle name="měny 2 7 5 2" xfId="849" xr:uid="{05919428-AC86-4A3A-931B-351A0CA4E843}"/>
    <cellStyle name="měny 2 7 5 2 2" xfId="1615" xr:uid="{AC97CBFB-FED6-4022-BD9F-82D11DECEF46}"/>
    <cellStyle name="měny 2 7 5 2 2 2" xfId="3388" xr:uid="{0A584A1F-E7FC-444C-9BD7-21AC8DFF4155}"/>
    <cellStyle name="měny 2 7 5 2 3" xfId="2622" xr:uid="{69C17132-6E6E-4CDA-B56B-701A96A58B32}"/>
    <cellStyle name="měny 2 7 5 3" xfId="1232" xr:uid="{45523AE6-EECC-49E7-ACD6-3F01BF03BC48}"/>
    <cellStyle name="měny 2 7 5 3 2" xfId="3005" xr:uid="{71DAF870-7266-4C75-A304-2109FF97AD30}"/>
    <cellStyle name="měny 2 7 5 4" xfId="2239" xr:uid="{A41FCE3F-F34F-4905-8B4F-C6BA594AE61F}"/>
    <cellStyle name="měny 2 7 6" xfId="521" xr:uid="{4497CB62-9BE6-4AE7-81C6-7A9C131F9892}"/>
    <cellStyle name="měny 2 7 6 2" xfId="1287" xr:uid="{B445A7E9-0135-4BD3-AC71-E0837533A400}"/>
    <cellStyle name="měny 2 7 6 2 2" xfId="3060" xr:uid="{2EABB7D5-0003-4984-B0ED-25289480EB7C}"/>
    <cellStyle name="měny 2 7 6 3" xfId="2294" xr:uid="{32A43BA9-DC12-4751-92C8-8B6261DC5278}"/>
    <cellStyle name="měny 2 7 7" xfId="138" xr:uid="{EA9BE0A1-F798-44CA-BDB9-1B97CC152685}"/>
    <cellStyle name="měny 2 7 7 2" xfId="1911" xr:uid="{3FA6006B-F7D3-490F-A730-DBFC26CCDCC3}"/>
    <cellStyle name="měny 2 7 8" xfId="904" xr:uid="{6C3EB896-E089-445A-B151-933077FECC0C}"/>
    <cellStyle name="měny 2 7 8 2" xfId="2677" xr:uid="{EB8AB883-BC8B-468B-A251-289814939C65}"/>
    <cellStyle name="měny 2 7 9" xfId="1670" xr:uid="{56591B28-AFC4-463B-BFFB-8387A00E9BC1}"/>
    <cellStyle name="měny 2 7 9 2" xfId="3443" xr:uid="{0C2E5CD6-0DF1-4186-9B3F-32CB2EE2553F}"/>
    <cellStyle name="měny 2 8" xfId="44" xr:uid="{00000000-0005-0000-0000-000036000000}"/>
    <cellStyle name="měny 2 8 10" xfId="1820" xr:uid="{F69A17E8-101B-4129-AFF1-791143B2BE00}"/>
    <cellStyle name="měny 2 8 2" xfId="101" xr:uid="{7360A121-913B-4871-816D-F026D76777A8}"/>
    <cellStyle name="měny 2 8 2 2" xfId="429" xr:uid="{8D59CB89-BDDB-4050-94EF-CBBE2F0B1BCE}"/>
    <cellStyle name="měny 2 8 2 2 2" xfId="812" xr:uid="{AACF4B52-85A3-47A7-9CBA-E0D79FB29EE6}"/>
    <cellStyle name="měny 2 8 2 2 2 2" xfId="1578" xr:uid="{633DBA90-72BD-43CB-8413-6131423BBD75}"/>
    <cellStyle name="měny 2 8 2 2 2 2 2" xfId="3351" xr:uid="{BDE67554-0BBE-4B3F-AFB8-C4090FA0D855}"/>
    <cellStyle name="měny 2 8 2 2 2 3" xfId="2585" xr:uid="{5440E562-1B40-440E-A170-8681C11B974F}"/>
    <cellStyle name="měny 2 8 2 2 3" xfId="1195" xr:uid="{D615EE46-6000-4CFC-A381-CE0BD319B6C8}"/>
    <cellStyle name="měny 2 8 2 2 3 2" xfId="2968" xr:uid="{1A07A414-6F01-4D5C-BEAD-81C543449309}"/>
    <cellStyle name="měny 2 8 2 2 4" xfId="2202" xr:uid="{CBF5DE85-CD30-4C61-886B-19D50067C40F}"/>
    <cellStyle name="měny 2 8 2 3" xfId="648" xr:uid="{94207879-2435-4E92-8CC7-6531E9E6B627}"/>
    <cellStyle name="měny 2 8 2 3 2" xfId="1414" xr:uid="{BD22253F-D254-42FD-AEB0-7DD3237E55D0}"/>
    <cellStyle name="měny 2 8 2 3 2 2" xfId="3187" xr:uid="{BFA30A4D-D3C7-4BDA-9072-248B96BA9FB8}"/>
    <cellStyle name="měny 2 8 2 3 3" xfId="2421" xr:uid="{ED4A5B44-8B8A-475D-9142-44F85D96F051}"/>
    <cellStyle name="měny 2 8 2 4" xfId="265" xr:uid="{AD65C77F-BCD4-4403-9999-6EAAF8171A55}"/>
    <cellStyle name="měny 2 8 2 4 2" xfId="2038" xr:uid="{6C32F932-E9C4-46A0-8D5F-3EFBA655793C}"/>
    <cellStyle name="měny 2 8 2 5" xfId="1031" xr:uid="{90034295-C6C3-40D3-A04E-F96EE04E1716}"/>
    <cellStyle name="měny 2 8 2 5 2" xfId="2804" xr:uid="{58FB6286-D514-4DBA-9E5C-19FF909A1476}"/>
    <cellStyle name="měny 2 8 2 6" xfId="1742" xr:uid="{9913614E-5321-4D53-88D5-D1AFA79FABAD}"/>
    <cellStyle name="měny 2 8 2 6 2" xfId="3515" xr:uid="{76B72828-56C7-49FB-BA2E-07D49F85CF5C}"/>
    <cellStyle name="měny 2 8 2 7" xfId="1874" xr:uid="{2D10A294-CAD3-4140-AD0E-05E433CDE89C}"/>
    <cellStyle name="měny 2 8 3" xfId="211" xr:uid="{F07EAB5B-71F0-4E46-8A36-94F31D8D0688}"/>
    <cellStyle name="měny 2 8 3 2" xfId="375" xr:uid="{001038A0-181A-4A1B-9D47-A624BC89E9B2}"/>
    <cellStyle name="měny 2 8 3 2 2" xfId="758" xr:uid="{E84CB91E-6078-433A-8DB7-FD9BA02F0B7F}"/>
    <cellStyle name="měny 2 8 3 2 2 2" xfId="1524" xr:uid="{7A93AD68-37B3-480E-815C-6C4A122AFF5E}"/>
    <cellStyle name="měny 2 8 3 2 2 2 2" xfId="3297" xr:uid="{2F8F07F6-0ED0-424E-A1B6-A50AB4E04BAE}"/>
    <cellStyle name="měny 2 8 3 2 2 3" xfId="2531" xr:uid="{22100F3E-2754-4E33-81CA-4E23176084FF}"/>
    <cellStyle name="měny 2 8 3 2 3" xfId="1141" xr:uid="{CFC06524-3BD3-4522-AB93-8C2EB177337D}"/>
    <cellStyle name="měny 2 8 3 2 3 2" xfId="2914" xr:uid="{CC1FB191-7A4F-452D-9F6A-E425EBD241D8}"/>
    <cellStyle name="měny 2 8 3 2 4" xfId="2148" xr:uid="{896440D8-E199-42D6-B3A3-E0B070717A14}"/>
    <cellStyle name="měny 2 8 3 3" xfId="594" xr:uid="{6A1CCA1D-EC49-4D70-9A98-A56C69342D06}"/>
    <cellStyle name="měny 2 8 3 3 2" xfId="1360" xr:uid="{955958DF-BA15-478F-A174-40E4959A2067}"/>
    <cellStyle name="měny 2 8 3 3 2 2" xfId="3133" xr:uid="{3F97053E-B497-43F5-A9EE-2FBCC8C8A524}"/>
    <cellStyle name="měny 2 8 3 3 3" xfId="2367" xr:uid="{AFCA5077-F3F1-4569-8EDA-CFAC03EAA61F}"/>
    <cellStyle name="měny 2 8 3 4" xfId="977" xr:uid="{0EF324FC-250B-4376-82AD-BC9904D28224}"/>
    <cellStyle name="měny 2 8 3 4 2" xfId="2750" xr:uid="{87DDB8CE-CE32-4BB6-8EDF-112AC8E018FA}"/>
    <cellStyle name="měny 2 8 3 5" xfId="1984" xr:uid="{A33F6FB9-FD13-4F12-B05D-62EB579057C7}"/>
    <cellStyle name="měny 2 8 4" xfId="320" xr:uid="{58C7E45C-557A-43FD-81DB-CA0D7716E180}"/>
    <cellStyle name="měny 2 8 4 2" xfId="703" xr:uid="{51275568-5331-458D-92C3-853924D42D01}"/>
    <cellStyle name="měny 2 8 4 2 2" xfId="1469" xr:uid="{DD8ACBAC-6E2D-4423-AE60-371FF45E130B}"/>
    <cellStyle name="měny 2 8 4 2 2 2" xfId="3242" xr:uid="{7AE2F179-9A52-417A-AC74-4DA5C02CA410}"/>
    <cellStyle name="měny 2 8 4 2 3" xfId="2476" xr:uid="{2870F41E-92B6-4046-9F38-4826EA04934D}"/>
    <cellStyle name="měny 2 8 4 3" xfId="1086" xr:uid="{370E0C96-3DFE-48EA-8345-7282C056FB38}"/>
    <cellStyle name="měny 2 8 4 3 2" xfId="2859" xr:uid="{05A6E8C8-BD8A-4453-B635-81F6F4BEFCD3}"/>
    <cellStyle name="měny 2 8 4 4" xfId="2093" xr:uid="{E9E883E1-4EE1-4D3F-942D-F33B41EA86BD}"/>
    <cellStyle name="měny 2 8 5" xfId="484" xr:uid="{BBEB72E0-73E0-4C75-97B7-A93BEC0228CC}"/>
    <cellStyle name="měny 2 8 5 2" xfId="867" xr:uid="{9020D787-F074-4D8B-BD50-41DF3FBC20A0}"/>
    <cellStyle name="měny 2 8 5 2 2" xfId="1633" xr:uid="{E889FF06-FF1C-4594-B738-58D90EBF314F}"/>
    <cellStyle name="měny 2 8 5 2 2 2" xfId="3406" xr:uid="{EFF5133F-723D-4578-ACF1-6E5C3FE0E1AC}"/>
    <cellStyle name="měny 2 8 5 2 3" xfId="2640" xr:uid="{1C32B8D6-44D4-4EAD-9D7D-D6D6E0BF815A}"/>
    <cellStyle name="měny 2 8 5 3" xfId="1250" xr:uid="{504EC3F4-32BB-4543-AF95-C1A6214B6CC6}"/>
    <cellStyle name="měny 2 8 5 3 2" xfId="3023" xr:uid="{437935BA-EC1F-400E-8300-E3AFA5E2682A}"/>
    <cellStyle name="měny 2 8 5 4" xfId="2257" xr:uid="{493FE0E7-9163-4301-B6B3-5CB17829FEC2}"/>
    <cellStyle name="měny 2 8 6" xfId="539" xr:uid="{94B9AEFA-ADEC-4D2C-ADF6-4AD227450C75}"/>
    <cellStyle name="měny 2 8 6 2" xfId="1305" xr:uid="{55DEFDED-15CE-4B96-959F-1C6B22949FC7}"/>
    <cellStyle name="měny 2 8 6 2 2" xfId="3078" xr:uid="{92B4E2F3-2943-4C64-8B76-21B18F725D3F}"/>
    <cellStyle name="měny 2 8 6 3" xfId="2312" xr:uid="{15CF6534-3794-4AD8-969C-64B2BD86EE47}"/>
    <cellStyle name="měny 2 8 7" xfId="156" xr:uid="{EBEE513C-1E15-4F72-875D-7AF8E5764BBD}"/>
    <cellStyle name="měny 2 8 7 2" xfId="1929" xr:uid="{92DDCD0C-AA08-4982-B472-0BA231AD36C7}"/>
    <cellStyle name="měny 2 8 8" xfId="922" xr:uid="{4E2BD881-1D72-4219-9939-77D5BC317384}"/>
    <cellStyle name="měny 2 8 8 2" xfId="2695" xr:uid="{33716BEC-5429-4416-BA1C-D94C87E82C2D}"/>
    <cellStyle name="měny 2 8 9" xfId="1688" xr:uid="{B8AA22FF-9EC7-4EE1-A6A4-AB96B076DA40}"/>
    <cellStyle name="měny 2 8 9 2" xfId="3461" xr:uid="{08477FF5-6231-4C0D-8336-3917AC13CAD3}"/>
    <cellStyle name="měny 2 9" xfId="64" xr:uid="{30DBD912-446A-49E5-9F41-11244CD9F309}"/>
    <cellStyle name="měny 2 9 2" xfId="393" xr:uid="{45E3C923-85F8-45E3-AD22-B9D95C480F0C}"/>
    <cellStyle name="měny 2 9 2 2" xfId="776" xr:uid="{5B66F5CE-68A0-4706-8CFD-D4BC25485ADB}"/>
    <cellStyle name="měny 2 9 2 2 2" xfId="1542" xr:uid="{451046B8-A1ED-4D33-AE5F-0E955F577355}"/>
    <cellStyle name="měny 2 9 2 2 2 2" xfId="3315" xr:uid="{9E664425-23E1-4B0B-90E5-17F6F5B92B51}"/>
    <cellStyle name="měny 2 9 2 2 3" xfId="2549" xr:uid="{10195A2E-3392-4F16-9DFC-46F2BDBCBA43}"/>
    <cellStyle name="měny 2 9 2 3" xfId="1159" xr:uid="{3BBED213-D521-4CF4-8326-3FBFD56290E8}"/>
    <cellStyle name="měny 2 9 2 3 2" xfId="2932" xr:uid="{D505759A-C7E7-40C5-8143-9999DE9CE1CB}"/>
    <cellStyle name="měny 2 9 2 4" xfId="2166" xr:uid="{54C834B6-439C-43FB-86C1-057C6EDCB263}"/>
    <cellStyle name="měny 2 9 3" xfId="612" xr:uid="{CC8FC857-2358-4DB1-A919-EEADA3A35A0E}"/>
    <cellStyle name="měny 2 9 3 2" xfId="1378" xr:uid="{BF11D2D4-6BFD-454C-935C-CF38334FF8AE}"/>
    <cellStyle name="měny 2 9 3 2 2" xfId="3151" xr:uid="{114919B0-4F2D-43C5-A2E4-77792E67E472}"/>
    <cellStyle name="měny 2 9 3 3" xfId="2385" xr:uid="{C08EEE09-2308-4BA2-989D-43BE31C34ACF}"/>
    <cellStyle name="měny 2 9 4" xfId="229" xr:uid="{14E3E2D9-2D1B-484C-9224-270D547B54BA}"/>
    <cellStyle name="měny 2 9 4 2" xfId="2002" xr:uid="{3A3B4859-9A3C-449C-A642-6671F6F87273}"/>
    <cellStyle name="měny 2 9 5" xfId="995" xr:uid="{D6E2429B-8556-4641-BCE5-548E84A8B02C}"/>
    <cellStyle name="měny 2 9 5 2" xfId="2768" xr:uid="{ADC8FE41-45FC-4696-BACC-3D4DDC23E04A}"/>
    <cellStyle name="měny 2 9 6" xfId="1706" xr:uid="{90D18D03-6ACB-4BE5-BEC4-183448FB7783}"/>
    <cellStyle name="měny 2 9 6 2" xfId="3479" xr:uid="{8CF64D13-9844-4705-B17A-F3C06D6760D6}"/>
    <cellStyle name="měny 2 9 7" xfId="1838" xr:uid="{4D9FD6AB-4A2A-4713-977F-3F09AEDEA20C}"/>
    <cellStyle name="Normální" xfId="0" builtinId="0"/>
    <cellStyle name="Normální 10" xfId="1782" xr:uid="{224A637A-7A05-49BC-81B5-24227F2AE126}"/>
    <cellStyle name="Normální 11" xfId="3555" xr:uid="{C19E3E82-FA92-4E86-9F00-A9CB97293E4D}"/>
    <cellStyle name="normální 2" xfId="3" xr:uid="{00000000-0005-0000-0000-000038000000}"/>
    <cellStyle name="normální 2 10" xfId="1784" xr:uid="{4FF072E2-0888-4C83-A9F1-7186E04D5B72}"/>
    <cellStyle name="normální 2 2" xfId="175" xr:uid="{5B9184F4-E0C7-4F01-AAB1-AED385CAE704}"/>
    <cellStyle name="normální 2 2 2" xfId="339" xr:uid="{3AC84C5E-8F48-411D-9756-9BB7176F9D67}"/>
    <cellStyle name="normální 2 2 2 2" xfId="722" xr:uid="{BB7AB6D8-D0BC-4E62-A3CC-BDE16237F4FF}"/>
    <cellStyle name="normální 2 2 2 2 2" xfId="1488" xr:uid="{659713FB-1D04-4160-B02F-0BB346E15F8D}"/>
    <cellStyle name="normální 2 2 2 2 2 2" xfId="1779" xr:uid="{1BF56811-44DB-4B55-87B4-D047D5F74E40}"/>
    <cellStyle name="normální 2 2 2 2 2 2 2" xfId="3552" xr:uid="{9DB88809-8B2A-480D-B342-27D3D5CA1589}"/>
    <cellStyle name="normální 2 2 2 2 2 3" xfId="3261" xr:uid="{7A164A9D-4D5D-429C-AC70-C3880E789561}"/>
    <cellStyle name="normální 2 2 2 2 3" xfId="1769" xr:uid="{1D698640-72DD-42ED-9700-D47DD7E61A70}"/>
    <cellStyle name="normální 2 2 2 2 3 2" xfId="3542" xr:uid="{98CA2C7A-78D4-47FB-A40E-ECEA431A1720}"/>
    <cellStyle name="normální 2 2 2 2 4" xfId="2495" xr:uid="{421FA3BC-0418-49A9-A3CA-94B7F5AC9CEF}"/>
    <cellStyle name="normální 2 2 2 3" xfId="1105" xr:uid="{5E93B997-F4EC-427C-A5FE-E42EF14B83D5}"/>
    <cellStyle name="normální 2 2 2 3 2" xfId="1774" xr:uid="{DFF351A9-3C1B-4D4E-AD1B-ECAB6E275F61}"/>
    <cellStyle name="normální 2 2 2 3 2 2" xfId="3547" xr:uid="{C791FF53-00A0-4712-A63C-C3566259891F}"/>
    <cellStyle name="normální 2 2 2 3 3" xfId="2878" xr:uid="{0ED05C64-BF06-4FC3-AFAB-3A67AFE9AD4B}"/>
    <cellStyle name="normální 2 2 2 4" xfId="1764" xr:uid="{1D054A0F-8749-4601-B762-F1C13F7F3B20}"/>
    <cellStyle name="normální 2 2 2 4 2" xfId="3537" xr:uid="{6536F776-2715-4A26-83B5-113CBA3A0B97}"/>
    <cellStyle name="normální 2 2 2 5" xfId="2112" xr:uid="{5F987303-0BD2-4963-BAC9-4A3849FA642B}"/>
    <cellStyle name="normální 2 2 3" xfId="558" xr:uid="{56AF0A75-ED90-40AF-B36B-51A71149779F}"/>
    <cellStyle name="normální 2 2 3 2" xfId="1324" xr:uid="{55D1F564-D70C-438F-AA2F-CF8C79673710}"/>
    <cellStyle name="normální 2 2 3 2 2" xfId="1777" xr:uid="{F503BCF7-F959-4152-A476-2E3B046AF863}"/>
    <cellStyle name="normální 2 2 3 2 2 2" xfId="3550" xr:uid="{56435EB6-9929-4F8D-9F6B-0AB75B1100B2}"/>
    <cellStyle name="normální 2 2 3 2 3" xfId="3097" xr:uid="{9A0FEF4F-3227-485C-A237-E13AD0048903}"/>
    <cellStyle name="normální 2 2 3 3" xfId="1767" xr:uid="{78A6E08A-80FA-445F-8D58-2133F7790E7A}"/>
    <cellStyle name="normální 2 2 3 3 2" xfId="3540" xr:uid="{2A235BAE-833B-44BC-9F7A-D0BEFC070164}"/>
    <cellStyle name="normální 2 2 3 4" xfId="2331" xr:uid="{40A572E2-F912-48F0-9BB3-7E2E71952B6C}"/>
    <cellStyle name="normální 2 2 4" xfId="941" xr:uid="{E6923E81-ACC0-4ECF-8E93-C7CDB2E38B32}"/>
    <cellStyle name="normální 2 2 4 2" xfId="1772" xr:uid="{73B113FC-1F68-4D07-9F9F-5F90D4E3D7B4}"/>
    <cellStyle name="normální 2 2 4 2 2" xfId="3545" xr:uid="{552A2BD2-F362-4F82-AAE8-20A7891B8A31}"/>
    <cellStyle name="normální 2 2 4 3" xfId="2714" xr:uid="{0542540F-A9E9-489D-B44E-35D9203BF364}"/>
    <cellStyle name="normální 2 2 5" xfId="1762" xr:uid="{ADE88A4D-2973-4807-9169-BF5D8472307E}"/>
    <cellStyle name="normální 2 2 5 2" xfId="3535" xr:uid="{22EBC394-DDCF-4F43-A9B4-C05C4D55E259}"/>
    <cellStyle name="normální 2 2 6" xfId="1948" xr:uid="{BC00927A-B5C3-475D-A0A6-6392878E61CF}"/>
    <cellStyle name="normální 2 3" xfId="284" xr:uid="{F411ECF9-9D0E-41C0-A87A-91A86972C6A1}"/>
    <cellStyle name="normální 2 3 2" xfId="667" xr:uid="{ABF67331-6DD2-4876-967D-34D2985F0551}"/>
    <cellStyle name="normální 2 3 2 2" xfId="1433" xr:uid="{E5C5BC22-92C3-4C55-AA49-2F6E26ACADE8}"/>
    <cellStyle name="normální 2 3 2 2 2" xfId="1778" xr:uid="{5BA948CD-D2F6-42A4-AD8B-5B1350571FB6}"/>
    <cellStyle name="normální 2 3 2 2 2 2" xfId="3551" xr:uid="{C3F183D6-6B9C-4144-83B3-CDA75655FB9C}"/>
    <cellStyle name="normální 2 3 2 2 3" xfId="3206" xr:uid="{81DBAA3F-9288-45B4-9B23-6AAD7B629881}"/>
    <cellStyle name="normální 2 3 2 3" xfId="1768" xr:uid="{09AE985A-4D8B-4AA6-85FD-A7C66E674A5B}"/>
    <cellStyle name="normální 2 3 2 3 2" xfId="3541" xr:uid="{55F59221-D4E4-4BCB-8D52-1985CD206E37}"/>
    <cellStyle name="normální 2 3 2 4" xfId="2440" xr:uid="{22AC1C54-CD6F-4087-A6DA-90A3848949C5}"/>
    <cellStyle name="normální 2 3 3" xfId="1050" xr:uid="{A0BC6669-CF54-481D-A7CD-5252291ABAD5}"/>
    <cellStyle name="normální 2 3 3 2" xfId="1773" xr:uid="{4EFD9F25-7026-4AC4-AAC2-49B0E916078A}"/>
    <cellStyle name="normální 2 3 3 2 2" xfId="3546" xr:uid="{4537D126-EE6A-47EA-B2C3-943E72FE72BD}"/>
    <cellStyle name="normální 2 3 3 3" xfId="2823" xr:uid="{759ABCBE-DEA0-4D0A-9FC9-8745B3010CEF}"/>
    <cellStyle name="normální 2 3 4" xfId="1763" xr:uid="{8AA90D62-A089-4648-97D3-20E07DBC6DE0}"/>
    <cellStyle name="normální 2 3 4 2" xfId="3536" xr:uid="{AF0AABF9-6E61-4078-BD7A-F9E92736A651}"/>
    <cellStyle name="normální 2 3 5" xfId="2057" xr:uid="{9680A110-C248-41B4-9D13-ED8E5C50323E}"/>
    <cellStyle name="normální 2 4" xfId="448" xr:uid="{E01C0710-DCF3-40D5-9ACC-35C215030DA2}"/>
    <cellStyle name="normální 2 4 2" xfId="831" xr:uid="{01EB6902-3CBC-4E8F-BD43-87F8962CFD32}"/>
    <cellStyle name="normální 2 4 2 2" xfId="1597" xr:uid="{A89324E0-82B3-4FF3-8F07-F488B1FE3527}"/>
    <cellStyle name="normální 2 4 2 2 2" xfId="1780" xr:uid="{51576BB2-79DC-40A3-BCC2-4B162834D1F4}"/>
    <cellStyle name="normální 2 4 2 2 2 2" xfId="3553" xr:uid="{2A3EB89F-C70D-4A87-B3BC-A300BACCFBCF}"/>
    <cellStyle name="normální 2 4 2 2 3" xfId="3370" xr:uid="{964CF894-4AA0-4B77-8873-F82FED7F0716}"/>
    <cellStyle name="normální 2 4 2 3" xfId="1770" xr:uid="{78AA62F5-5A25-43AA-86BE-B20F99E4A177}"/>
    <cellStyle name="normální 2 4 2 3 2" xfId="3543" xr:uid="{FA0B1849-69B0-4258-8E6F-E7CA35C65C52}"/>
    <cellStyle name="normální 2 4 2 4" xfId="2604" xr:uid="{78EC3BC1-2851-499B-AADE-D81EB54DBCFD}"/>
    <cellStyle name="normální 2 4 3" xfId="1214" xr:uid="{950A8A91-7E32-448A-B274-8084795BECDB}"/>
    <cellStyle name="normální 2 4 3 2" xfId="1775" xr:uid="{B044A4C2-C0D2-4B21-8EC0-F39000603D9D}"/>
    <cellStyle name="normální 2 4 3 2 2" xfId="3548" xr:uid="{21DC8070-C57A-4492-856B-8E28D57C57B1}"/>
    <cellStyle name="normální 2 4 3 3" xfId="2987" xr:uid="{01C2280A-9616-434E-BE39-75FE14EFCE3F}"/>
    <cellStyle name="normální 2 4 4" xfId="1765" xr:uid="{0FAB695C-CBE5-44F5-A6E2-1C847FEC6756}"/>
    <cellStyle name="normální 2 4 4 2" xfId="3538" xr:uid="{021A2F66-201E-4B32-A1DB-DB0C816CAF65}"/>
    <cellStyle name="normální 2 4 5" xfId="2221" xr:uid="{3BCB8A15-19A5-49D4-938B-68EC82A97505}"/>
    <cellStyle name="normální 2 5" xfId="503" xr:uid="{750934C8-76FB-4261-991D-F01FE0EBBAEE}"/>
    <cellStyle name="normální 2 5 2" xfId="1269" xr:uid="{54B0FF1D-03F2-4188-A422-822DBA9A6139}"/>
    <cellStyle name="normální 2 5 2 2" xfId="1776" xr:uid="{D42EBE50-0F0D-4221-A635-0267AE2AD809}"/>
    <cellStyle name="normální 2 5 2 2 2" xfId="3549" xr:uid="{074BA6B3-FEE2-404B-804A-E7DF794CD591}"/>
    <cellStyle name="normální 2 5 2 3" xfId="3042" xr:uid="{7397894D-6FBA-4569-B7CD-40A8A8DD904A}"/>
    <cellStyle name="normální 2 5 3" xfId="1766" xr:uid="{47F2D8D5-B4BD-484C-BD9F-DEC64927939F}"/>
    <cellStyle name="normální 2 5 3 2" xfId="3539" xr:uid="{F5FD3EA1-7C66-4C42-87A7-727471AFF5FD}"/>
    <cellStyle name="normální 2 5 4" xfId="2276" xr:uid="{341A5029-FFBE-47BD-B5F0-41D6AB165C0F}"/>
    <cellStyle name="normální 2 6" xfId="120" xr:uid="{58325059-0D91-4406-81A5-ED6B94E52D99}"/>
    <cellStyle name="normální 2 6 2" xfId="1761" xr:uid="{1AA4F259-8DAB-4943-9081-DEE6A9110CBB}"/>
    <cellStyle name="normální 2 6 2 2" xfId="3534" xr:uid="{68741186-A327-4B4F-8005-7A27437BC310}"/>
    <cellStyle name="normální 2 6 3" xfId="1893" xr:uid="{AC03D519-84A1-41E1-AB90-8AC248B616A2}"/>
    <cellStyle name="normální 2 7" xfId="886" xr:uid="{8E7B27AD-84D4-471C-90A9-25A0EEE3ABE5}"/>
    <cellStyle name="normální 2 7 2" xfId="1771" xr:uid="{331BCD45-EFCA-4F28-ACBA-FCE533E655F4}"/>
    <cellStyle name="normální 2 7 2 2" xfId="3544" xr:uid="{84BF68BB-B573-4C80-8F8D-114DEDF23A96}"/>
    <cellStyle name="normální 2 7 3" xfId="2659" xr:uid="{AF76A03E-2FA0-43DA-ACC0-BC1C12F119DF}"/>
    <cellStyle name="normální 2 8" xfId="1652" xr:uid="{99D1A4D7-BEE9-4939-A356-D227B020390E}"/>
    <cellStyle name="normální 2 8 2" xfId="1781" xr:uid="{ED955200-78FC-4D48-A1E7-B330DF0E4C04}"/>
    <cellStyle name="normální 2 8 2 2" xfId="3554" xr:uid="{9CC3E15E-69EF-43D6-8E66-D5BB45A536FC}"/>
    <cellStyle name="normální 2 8 3" xfId="3425" xr:uid="{70FB3CD7-8773-4807-BE35-95632057D4E9}"/>
    <cellStyle name="normální 2 9" xfId="1760" xr:uid="{98F8F4D4-5FA0-4A87-86F3-9C4320EA6CA6}"/>
    <cellStyle name="normální 2 9 2" xfId="3533" xr:uid="{193347B1-22D5-4A44-AF07-702FECBA8F67}"/>
    <cellStyle name="normální 3" xfId="4" xr:uid="{00000000-0005-0000-0000-000039000000}"/>
    <cellStyle name="normální 4" xfId="5" xr:uid="{00000000-0005-0000-0000-00003A000000}"/>
    <cellStyle name="Normální 5" xfId="6" xr:uid="{00000000-0005-0000-0000-00003B000000}"/>
    <cellStyle name="Normální 6" xfId="8" xr:uid="{00000000-0005-0000-0000-00003C000000}"/>
    <cellStyle name="Normální 7" xfId="62" xr:uid="{56AB2F74-8964-4C3D-8A8D-9B19EBAA9017}"/>
    <cellStyle name="Normální 8" xfId="65" xr:uid="{E81AD3EF-FCDD-46F7-8FBC-2F2BDA671A59}"/>
    <cellStyle name="Normální 9" xfId="63" xr:uid="{7F378511-EB3A-47D3-9A26-87880D9F9037}"/>
    <cellStyle name="normální_RTP_RUNSTUK_1" xfId="7" xr:uid="{00000000-0005-0000-0000-00003E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0</xdr:row>
      <xdr:rowOff>114300</xdr:rowOff>
    </xdr:from>
    <xdr:to>
      <xdr:col>3</xdr:col>
      <xdr:colOff>3791046</xdr:colOff>
      <xdr:row>2</xdr:row>
      <xdr:rowOff>123825</xdr:rowOff>
    </xdr:to>
    <xdr:pic>
      <xdr:nvPicPr>
        <xdr:cNvPr id="2" name="Picture 9" descr="jídelní_lístek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6750" y="114300"/>
          <a:ext cx="3759296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1</xdr:col>
      <xdr:colOff>438150</xdr:colOff>
      <xdr:row>65</xdr:row>
      <xdr:rowOff>66675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857750"/>
          <a:ext cx="1114425" cy="982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206</xdr:row>
      <xdr:rowOff>0</xdr:rowOff>
    </xdr:from>
    <xdr:to>
      <xdr:col>1</xdr:col>
      <xdr:colOff>438150</xdr:colOff>
      <xdr:row>239</xdr:row>
      <xdr:rowOff>66675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100500"/>
          <a:ext cx="1114425" cy="666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1</xdr:row>
          <xdr:rowOff>28575</xdr:rowOff>
        </xdr:from>
        <xdr:to>
          <xdr:col>7</xdr:col>
          <xdr:colOff>9525</xdr:colOff>
          <xdr:row>3</xdr:row>
          <xdr:rowOff>47625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Export do PowerKey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FF0000"/>
    <pageSetUpPr fitToPage="1"/>
  </sheetPr>
  <dimension ref="A1:Q55"/>
  <sheetViews>
    <sheetView showGridLines="0" topLeftCell="A14" zoomScale="90" zoomScaleNormal="90" workbookViewId="0">
      <selection activeCell="F8" sqref="F8:G8"/>
    </sheetView>
  </sheetViews>
  <sheetFormatPr defaultRowHeight="14.25"/>
  <cols>
    <col min="1" max="1" width="11" style="38" customWidth="1"/>
    <col min="2" max="3" width="5.7109375" style="37" customWidth="1"/>
    <col min="4" max="4" width="23.7109375" style="38" customWidth="1"/>
    <col min="5" max="6" width="5.7109375" style="37" customWidth="1"/>
    <col min="7" max="7" width="23.7109375" style="38" customWidth="1"/>
    <col min="8" max="8" width="7.7109375" style="37" customWidth="1"/>
    <col min="9" max="9" width="2.7109375" style="37" customWidth="1"/>
    <col min="10" max="10" width="28.7109375" style="38" customWidth="1"/>
    <col min="11" max="12" width="5.7109375" style="37" customWidth="1"/>
    <col min="13" max="13" width="23.7109375" style="38" customWidth="1"/>
    <col min="14" max="15" width="5.7109375" style="37" customWidth="1"/>
    <col min="16" max="16" width="23.7109375" style="38" customWidth="1"/>
    <col min="17" max="16384" width="9.140625" style="38"/>
  </cols>
  <sheetData>
    <row r="1" spans="2:16" s="36" customFormat="1" ht="15">
      <c r="B1" s="35"/>
      <c r="C1" s="35"/>
      <c r="E1" s="37"/>
      <c r="F1" s="37"/>
      <c r="H1" s="37"/>
      <c r="I1" s="37"/>
      <c r="K1" s="37"/>
      <c r="L1" s="37"/>
      <c r="N1" s="37"/>
      <c r="O1" s="37"/>
    </row>
    <row r="4" spans="2:16" ht="15">
      <c r="H4" s="35"/>
      <c r="I4" s="35"/>
      <c r="J4" s="39"/>
    </row>
    <row r="6" spans="2:16" ht="22.5" customHeight="1"/>
    <row r="7" spans="2:16" ht="22.5" customHeight="1">
      <c r="B7" s="490" t="s">
        <v>249</v>
      </c>
      <c r="C7" s="491"/>
      <c r="D7" s="491"/>
      <c r="E7" s="491"/>
      <c r="F7" s="491"/>
      <c r="G7" s="491"/>
      <c r="H7" s="491"/>
      <c r="I7" s="491"/>
      <c r="J7" s="491"/>
      <c r="K7" s="491"/>
      <c r="L7" s="491"/>
      <c r="M7" s="491"/>
      <c r="N7" s="491"/>
      <c r="O7" s="491"/>
      <c r="P7" s="492"/>
    </row>
    <row r="8" spans="2:16" ht="2.25" customHeight="1">
      <c r="B8" s="40"/>
      <c r="P8" s="296"/>
    </row>
    <row r="9" spans="2:16" s="36" customFormat="1" ht="15">
      <c r="B9" s="560" t="s">
        <v>51</v>
      </c>
      <c r="C9" s="561"/>
      <c r="D9" s="562"/>
      <c r="E9" s="563" t="s">
        <v>247</v>
      </c>
      <c r="F9" s="564"/>
      <c r="G9" s="565"/>
      <c r="H9" s="563" t="s">
        <v>248</v>
      </c>
      <c r="I9" s="564"/>
      <c r="J9" s="565"/>
      <c r="K9" s="560" t="s">
        <v>7</v>
      </c>
      <c r="L9" s="561"/>
      <c r="M9" s="562"/>
      <c r="N9" s="560" t="s">
        <v>8</v>
      </c>
      <c r="O9" s="561"/>
      <c r="P9" s="562"/>
    </row>
    <row r="10" spans="2:16" s="41" customFormat="1" ht="12.75">
      <c r="B10" s="566">
        <v>45740</v>
      </c>
      <c r="C10" s="567"/>
      <c r="D10" s="568"/>
      <c r="E10" s="566">
        <f>B10+1</f>
        <v>45741</v>
      </c>
      <c r="F10" s="567"/>
      <c r="G10" s="568"/>
      <c r="H10" s="566">
        <f>E10+1</f>
        <v>45742</v>
      </c>
      <c r="I10" s="567"/>
      <c r="J10" s="568"/>
      <c r="K10" s="566">
        <f>H10+1</f>
        <v>45743</v>
      </c>
      <c r="L10" s="567"/>
      <c r="M10" s="568"/>
      <c r="N10" s="566">
        <f>K10+1</f>
        <v>45744</v>
      </c>
      <c r="O10" s="567"/>
      <c r="P10" s="568"/>
    </row>
    <row r="11" spans="2:16" s="308" customFormat="1" ht="13.5" customHeight="1">
      <c r="B11" s="557" t="s">
        <v>111</v>
      </c>
      <c r="C11" s="558"/>
      <c r="D11" s="559"/>
      <c r="E11" s="557" t="s">
        <v>111</v>
      </c>
      <c r="F11" s="558"/>
      <c r="G11" s="559"/>
      <c r="H11" s="557" t="s">
        <v>111</v>
      </c>
      <c r="I11" s="558"/>
      <c r="J11" s="559"/>
      <c r="K11" s="557" t="s">
        <v>111</v>
      </c>
      <c r="L11" s="558"/>
      <c r="M11" s="559"/>
      <c r="N11" s="557" t="s">
        <v>111</v>
      </c>
      <c r="O11" s="558"/>
      <c r="P11" s="559"/>
    </row>
    <row r="12" spans="2:16" s="41" customFormat="1" ht="30" customHeight="1">
      <c r="B12" s="394" t="s">
        <v>45</v>
      </c>
      <c r="C12" s="508" t="s">
        <v>132</v>
      </c>
      <c r="D12" s="509"/>
      <c r="E12" s="298" t="s">
        <v>45</v>
      </c>
      <c r="F12" s="571" t="s">
        <v>269</v>
      </c>
      <c r="G12" s="572"/>
      <c r="H12" s="297" t="s">
        <v>45</v>
      </c>
      <c r="I12" s="573" t="s">
        <v>133</v>
      </c>
      <c r="J12" s="570"/>
      <c r="K12" s="297" t="s">
        <v>45</v>
      </c>
      <c r="L12" s="569" t="s">
        <v>134</v>
      </c>
      <c r="M12" s="570"/>
      <c r="N12" s="297" t="s">
        <v>45</v>
      </c>
      <c r="O12" s="569" t="s">
        <v>135</v>
      </c>
      <c r="P12" s="574"/>
    </row>
    <row r="13" spans="2:16" s="41" customFormat="1" ht="12.95" customHeight="1">
      <c r="B13" s="464" t="s">
        <v>48</v>
      </c>
      <c r="C13" s="463"/>
      <c r="D13" s="340" t="s">
        <v>136</v>
      </c>
      <c r="E13" s="534" t="s">
        <v>48</v>
      </c>
      <c r="F13" s="514"/>
      <c r="G13" s="395" t="s">
        <v>252</v>
      </c>
      <c r="H13" s="481" t="s">
        <v>48</v>
      </c>
      <c r="I13" s="463"/>
      <c r="J13" s="340" t="s">
        <v>137</v>
      </c>
      <c r="K13" s="481" t="s">
        <v>48</v>
      </c>
      <c r="L13" s="463"/>
      <c r="M13" s="340" t="s">
        <v>138</v>
      </c>
      <c r="N13" s="481" t="s">
        <v>48</v>
      </c>
      <c r="O13" s="463"/>
      <c r="P13" s="396" t="s">
        <v>139</v>
      </c>
    </row>
    <row r="14" spans="2:16" s="42" customFormat="1" ht="12.95" customHeight="1">
      <c r="B14" s="510" t="s">
        <v>162</v>
      </c>
      <c r="C14" s="468"/>
      <c r="D14" s="331" t="s">
        <v>176</v>
      </c>
      <c r="E14" s="467" t="s">
        <v>162</v>
      </c>
      <c r="F14" s="468"/>
      <c r="G14" s="331" t="s">
        <v>270</v>
      </c>
      <c r="H14" s="467" t="s">
        <v>162</v>
      </c>
      <c r="I14" s="468"/>
      <c r="J14" s="331" t="s">
        <v>181</v>
      </c>
      <c r="K14" s="467" t="s">
        <v>162</v>
      </c>
      <c r="L14" s="468"/>
      <c r="M14" s="331" t="s">
        <v>182</v>
      </c>
      <c r="N14" s="467" t="s">
        <v>162</v>
      </c>
      <c r="O14" s="468"/>
      <c r="P14" s="397" t="s">
        <v>183</v>
      </c>
    </row>
    <row r="15" spans="2:16" s="41" customFormat="1" ht="30" customHeight="1">
      <c r="B15" s="398" t="s">
        <v>46</v>
      </c>
      <c r="C15" s="511" t="s">
        <v>229</v>
      </c>
      <c r="D15" s="512"/>
      <c r="E15" s="297" t="s">
        <v>46</v>
      </c>
      <c r="F15" s="569" t="s">
        <v>190</v>
      </c>
      <c r="G15" s="570"/>
      <c r="H15" s="297" t="s">
        <v>46</v>
      </c>
      <c r="I15" s="569" t="s">
        <v>207</v>
      </c>
      <c r="J15" s="570"/>
      <c r="K15" s="297" t="s">
        <v>46</v>
      </c>
      <c r="L15" s="569" t="s">
        <v>205</v>
      </c>
      <c r="M15" s="570"/>
      <c r="N15" s="297" t="s">
        <v>46</v>
      </c>
      <c r="O15" s="575" t="s">
        <v>232</v>
      </c>
      <c r="P15" s="576"/>
    </row>
    <row r="16" spans="2:16" s="41" customFormat="1" ht="12.95" customHeight="1">
      <c r="B16" s="513" t="s">
        <v>48</v>
      </c>
      <c r="C16" s="514"/>
      <c r="D16" s="395" t="s">
        <v>230</v>
      </c>
      <c r="E16" s="481" t="s">
        <v>48</v>
      </c>
      <c r="F16" s="463"/>
      <c r="G16" s="340" t="s">
        <v>191</v>
      </c>
      <c r="H16" s="481" t="s">
        <v>48</v>
      </c>
      <c r="I16" s="463"/>
      <c r="J16" s="340" t="s">
        <v>208</v>
      </c>
      <c r="K16" s="481" t="s">
        <v>48</v>
      </c>
      <c r="L16" s="463"/>
      <c r="M16" s="340" t="s">
        <v>191</v>
      </c>
      <c r="N16" s="481" t="s">
        <v>48</v>
      </c>
      <c r="O16" s="463"/>
      <c r="P16" s="396" t="s">
        <v>193</v>
      </c>
    </row>
    <row r="17" spans="2:17" s="42" customFormat="1" ht="12.95" customHeight="1">
      <c r="B17" s="510" t="s">
        <v>162</v>
      </c>
      <c r="C17" s="468"/>
      <c r="D17" s="331" t="s">
        <v>231</v>
      </c>
      <c r="E17" s="467" t="s">
        <v>162</v>
      </c>
      <c r="F17" s="468"/>
      <c r="G17" s="331" t="s">
        <v>192</v>
      </c>
      <c r="H17" s="467" t="s">
        <v>162</v>
      </c>
      <c r="I17" s="468"/>
      <c r="J17" s="331" t="s">
        <v>209</v>
      </c>
      <c r="K17" s="467" t="s">
        <v>162</v>
      </c>
      <c r="L17" s="468"/>
      <c r="M17" s="331" t="s">
        <v>206</v>
      </c>
      <c r="N17" s="467" t="s">
        <v>162</v>
      </c>
      <c r="O17" s="468"/>
      <c r="P17" s="397" t="s">
        <v>184</v>
      </c>
    </row>
    <row r="18" spans="2:17" s="5" customFormat="1" ht="15.95" customHeight="1">
      <c r="B18" s="515" t="s">
        <v>112</v>
      </c>
      <c r="C18" s="516"/>
      <c r="D18" s="517"/>
      <c r="E18" s="530" t="s">
        <v>112</v>
      </c>
      <c r="F18" s="531"/>
      <c r="G18" s="532"/>
      <c r="H18" s="515" t="s">
        <v>112</v>
      </c>
      <c r="I18" s="516"/>
      <c r="J18" s="517"/>
      <c r="K18" s="515" t="s">
        <v>112</v>
      </c>
      <c r="L18" s="516"/>
      <c r="M18" s="517"/>
      <c r="N18" s="515" t="s">
        <v>112</v>
      </c>
      <c r="O18" s="516"/>
      <c r="P18" s="517"/>
    </row>
    <row r="19" spans="2:17" s="41" customFormat="1" ht="45" customHeight="1">
      <c r="B19" s="399" t="s">
        <v>45</v>
      </c>
      <c r="C19" s="518" t="s">
        <v>140</v>
      </c>
      <c r="D19" s="519"/>
      <c r="E19" s="301" t="s">
        <v>45</v>
      </c>
      <c r="F19" s="522" t="s">
        <v>259</v>
      </c>
      <c r="G19" s="523"/>
      <c r="H19" s="297" t="s">
        <v>45</v>
      </c>
      <c r="I19" s="522" t="s">
        <v>253</v>
      </c>
      <c r="J19" s="523"/>
      <c r="K19" s="301" t="s">
        <v>45</v>
      </c>
      <c r="L19" s="518" t="s">
        <v>236</v>
      </c>
      <c r="M19" s="519"/>
      <c r="N19" s="298" t="s">
        <v>46</v>
      </c>
      <c r="O19" s="518" t="s">
        <v>141</v>
      </c>
      <c r="P19" s="549"/>
    </row>
    <row r="20" spans="2:17" s="41" customFormat="1" ht="30" customHeight="1">
      <c r="B20" s="400"/>
      <c r="C20" s="520"/>
      <c r="D20" s="521"/>
      <c r="E20" s="273"/>
      <c r="F20" s="524"/>
      <c r="G20" s="533"/>
      <c r="H20" s="205"/>
      <c r="I20" s="524"/>
      <c r="J20" s="533"/>
      <c r="K20" s="273"/>
      <c r="L20" s="520"/>
      <c r="M20" s="521"/>
      <c r="N20" s="302"/>
      <c r="O20" s="520"/>
      <c r="P20" s="550"/>
    </row>
    <row r="21" spans="2:17" s="41" customFormat="1" ht="12.95" customHeight="1">
      <c r="B21" s="464" t="s">
        <v>48</v>
      </c>
      <c r="C21" s="463"/>
      <c r="D21" s="336" t="s">
        <v>142</v>
      </c>
      <c r="E21" s="554" t="s">
        <v>48</v>
      </c>
      <c r="F21" s="555"/>
      <c r="G21" s="338" t="s">
        <v>257</v>
      </c>
      <c r="H21" s="481" t="s">
        <v>48</v>
      </c>
      <c r="I21" s="463"/>
      <c r="J21" s="336" t="s">
        <v>256</v>
      </c>
      <c r="K21" s="554" t="s">
        <v>48</v>
      </c>
      <c r="L21" s="555"/>
      <c r="M21" s="338" t="s">
        <v>200</v>
      </c>
      <c r="N21" s="534" t="s">
        <v>48</v>
      </c>
      <c r="O21" s="514"/>
      <c r="P21" s="401" t="s">
        <v>143</v>
      </c>
    </row>
    <row r="22" spans="2:17" s="42" customFormat="1" ht="12.95" customHeight="1">
      <c r="B22" s="510" t="s">
        <v>162</v>
      </c>
      <c r="C22" s="468"/>
      <c r="D22" s="331" t="s">
        <v>177</v>
      </c>
      <c r="E22" s="467" t="s">
        <v>162</v>
      </c>
      <c r="F22" s="468"/>
      <c r="G22" s="331" t="s">
        <v>272</v>
      </c>
      <c r="H22" s="467" t="s">
        <v>162</v>
      </c>
      <c r="I22" s="468"/>
      <c r="J22" s="453" t="s">
        <v>274</v>
      </c>
      <c r="K22" s="467" t="s">
        <v>162</v>
      </c>
      <c r="L22" s="468"/>
      <c r="M22" s="331" t="s">
        <v>204</v>
      </c>
      <c r="N22" s="467" t="s">
        <v>162</v>
      </c>
      <c r="O22" s="468"/>
      <c r="P22" s="397" t="s">
        <v>180</v>
      </c>
    </row>
    <row r="23" spans="2:17" s="41" customFormat="1" ht="45" customHeight="1">
      <c r="B23" s="394" t="s">
        <v>46</v>
      </c>
      <c r="C23" s="526" t="s">
        <v>239</v>
      </c>
      <c r="D23" s="527"/>
      <c r="E23" s="297" t="s">
        <v>46</v>
      </c>
      <c r="F23" s="522" t="s">
        <v>260</v>
      </c>
      <c r="G23" s="523"/>
      <c r="H23" s="402" t="s">
        <v>46</v>
      </c>
      <c r="I23" s="522" t="s">
        <v>254</v>
      </c>
      <c r="J23" s="523"/>
      <c r="K23" s="298" t="s">
        <v>46</v>
      </c>
      <c r="L23" s="518" t="s">
        <v>144</v>
      </c>
      <c r="M23" s="519"/>
      <c r="N23" s="297" t="s">
        <v>46</v>
      </c>
      <c r="O23" s="526" t="s">
        <v>250</v>
      </c>
      <c r="P23" s="551"/>
    </row>
    <row r="24" spans="2:17" s="41" customFormat="1" ht="30" customHeight="1">
      <c r="B24" s="403"/>
      <c r="C24" s="528"/>
      <c r="D24" s="529"/>
      <c r="E24" s="205"/>
      <c r="F24" s="524"/>
      <c r="G24" s="525"/>
      <c r="H24" s="404"/>
      <c r="I24" s="524"/>
      <c r="J24" s="525"/>
      <c r="K24" s="302"/>
      <c r="L24" s="520"/>
      <c r="M24" s="553"/>
      <c r="N24" s="205"/>
      <c r="O24" s="528"/>
      <c r="P24" s="552"/>
      <c r="Q24" s="90"/>
    </row>
    <row r="25" spans="2:17" s="41" customFormat="1" ht="12.95" customHeight="1">
      <c r="B25" s="464" t="s">
        <v>48</v>
      </c>
      <c r="C25" s="463"/>
      <c r="D25" s="336" t="s">
        <v>145</v>
      </c>
      <c r="E25" s="481" t="s">
        <v>48</v>
      </c>
      <c r="F25" s="463"/>
      <c r="G25" s="336" t="s">
        <v>255</v>
      </c>
      <c r="H25" s="463" t="s">
        <v>48</v>
      </c>
      <c r="I25" s="463"/>
      <c r="J25" s="338" t="s">
        <v>258</v>
      </c>
      <c r="K25" s="534" t="s">
        <v>48</v>
      </c>
      <c r="L25" s="514"/>
      <c r="M25" s="405" t="s">
        <v>189</v>
      </c>
      <c r="N25" s="481" t="s">
        <v>48</v>
      </c>
      <c r="O25" s="463"/>
      <c r="P25" s="396" t="s">
        <v>251</v>
      </c>
    </row>
    <row r="26" spans="2:17" s="42" customFormat="1" ht="12.95" customHeight="1">
      <c r="B26" s="510" t="s">
        <v>162</v>
      </c>
      <c r="C26" s="468"/>
      <c r="D26" s="331" t="s">
        <v>185</v>
      </c>
      <c r="E26" s="467" t="s">
        <v>162</v>
      </c>
      <c r="F26" s="468"/>
      <c r="G26" s="331" t="s">
        <v>273</v>
      </c>
      <c r="H26" s="468" t="s">
        <v>162</v>
      </c>
      <c r="I26" s="468"/>
      <c r="J26" s="331" t="s">
        <v>275</v>
      </c>
      <c r="K26" s="467" t="s">
        <v>162</v>
      </c>
      <c r="L26" s="468"/>
      <c r="M26" s="331" t="s">
        <v>179</v>
      </c>
      <c r="N26" s="467" t="s">
        <v>162</v>
      </c>
      <c r="O26" s="468"/>
      <c r="P26" s="397" t="s">
        <v>271</v>
      </c>
    </row>
    <row r="27" spans="2:17" s="41" customFormat="1" ht="45" customHeight="1">
      <c r="B27" s="394" t="s">
        <v>47</v>
      </c>
      <c r="C27" s="470" t="s">
        <v>146</v>
      </c>
      <c r="D27" s="542"/>
      <c r="E27" s="300" t="s">
        <v>47</v>
      </c>
      <c r="F27" s="470" t="s">
        <v>210</v>
      </c>
      <c r="G27" s="542"/>
      <c r="H27" s="300" t="s">
        <v>47</v>
      </c>
      <c r="I27" s="470" t="s">
        <v>160</v>
      </c>
      <c r="J27" s="545"/>
      <c r="K27" s="297" t="s">
        <v>47</v>
      </c>
      <c r="L27" s="537" t="s">
        <v>201</v>
      </c>
      <c r="M27" s="538"/>
      <c r="N27" s="297" t="s">
        <v>47</v>
      </c>
      <c r="O27" s="541" t="s">
        <v>234</v>
      </c>
      <c r="P27" s="542"/>
    </row>
    <row r="28" spans="2:17" s="41" customFormat="1" ht="30" customHeight="1">
      <c r="B28" s="403"/>
      <c r="C28" s="471"/>
      <c r="D28" s="544"/>
      <c r="E28" s="274"/>
      <c r="F28" s="471"/>
      <c r="G28" s="544"/>
      <c r="H28" s="274"/>
      <c r="I28" s="471"/>
      <c r="J28" s="546"/>
      <c r="K28" s="205"/>
      <c r="L28" s="539"/>
      <c r="M28" s="540"/>
      <c r="N28" s="205"/>
      <c r="O28" s="471"/>
      <c r="P28" s="543"/>
    </row>
    <row r="29" spans="2:17" s="41" customFormat="1" ht="12.95" customHeight="1">
      <c r="B29" s="464" t="s">
        <v>48</v>
      </c>
      <c r="C29" s="463"/>
      <c r="D29" s="336" t="s">
        <v>147</v>
      </c>
      <c r="E29" s="481" t="s">
        <v>48</v>
      </c>
      <c r="F29" s="463"/>
      <c r="G29" s="336" t="s">
        <v>211</v>
      </c>
      <c r="H29" s="481" t="s">
        <v>48</v>
      </c>
      <c r="I29" s="463"/>
      <c r="J29" s="396" t="s">
        <v>161</v>
      </c>
      <c r="K29" s="481" t="s">
        <v>48</v>
      </c>
      <c r="L29" s="463"/>
      <c r="M29" s="336" t="s">
        <v>202</v>
      </c>
      <c r="N29" s="481" t="s">
        <v>48</v>
      </c>
      <c r="O29" s="463"/>
      <c r="P29" s="340" t="s">
        <v>199</v>
      </c>
    </row>
    <row r="30" spans="2:17" s="42" customFormat="1" ht="12.95" customHeight="1">
      <c r="B30" s="510" t="s">
        <v>162</v>
      </c>
      <c r="C30" s="468"/>
      <c r="D30" s="331" t="s">
        <v>178</v>
      </c>
      <c r="E30" s="467" t="s">
        <v>162</v>
      </c>
      <c r="F30" s="468"/>
      <c r="G30" s="331" t="s">
        <v>212</v>
      </c>
      <c r="H30" s="467" t="s">
        <v>162</v>
      </c>
      <c r="I30" s="468"/>
      <c r="J30" s="397" t="s">
        <v>186</v>
      </c>
      <c r="K30" s="467" t="s">
        <v>162</v>
      </c>
      <c r="L30" s="468"/>
      <c r="M30" s="331" t="s">
        <v>203</v>
      </c>
      <c r="N30" s="535" t="s">
        <v>162</v>
      </c>
      <c r="O30" s="536"/>
      <c r="P30" s="429" t="s">
        <v>235</v>
      </c>
    </row>
    <row r="31" spans="2:17" s="41" customFormat="1" ht="15.95" customHeight="1">
      <c r="B31" s="547" t="s">
        <v>148</v>
      </c>
      <c r="C31" s="548"/>
      <c r="D31" s="548"/>
      <c r="E31" s="547" t="s">
        <v>148</v>
      </c>
      <c r="F31" s="548"/>
      <c r="G31" s="548"/>
      <c r="H31" s="547" t="s">
        <v>148</v>
      </c>
      <c r="I31" s="548"/>
      <c r="J31" s="548"/>
      <c r="K31" s="547" t="s">
        <v>148</v>
      </c>
      <c r="L31" s="548"/>
      <c r="M31" s="548"/>
      <c r="N31" s="547" t="s">
        <v>148</v>
      </c>
      <c r="O31" s="548"/>
      <c r="P31" s="556"/>
    </row>
    <row r="32" spans="2:17" s="41" customFormat="1" ht="45" customHeight="1">
      <c r="B32" s="394" t="s">
        <v>69</v>
      </c>
      <c r="C32" s="470" t="s">
        <v>240</v>
      </c>
      <c r="D32" s="470"/>
      <c r="E32" s="300" t="s">
        <v>69</v>
      </c>
      <c r="F32" s="541" t="s">
        <v>241</v>
      </c>
      <c r="G32" s="541"/>
      <c r="H32" s="300" t="s">
        <v>69</v>
      </c>
      <c r="I32" s="541" t="s">
        <v>226</v>
      </c>
      <c r="J32" s="542"/>
      <c r="K32" s="402" t="s">
        <v>69</v>
      </c>
      <c r="L32" s="460" t="s">
        <v>194</v>
      </c>
      <c r="M32" s="461"/>
      <c r="N32" s="300" t="s">
        <v>69</v>
      </c>
      <c r="O32" s="541" t="s">
        <v>244</v>
      </c>
      <c r="P32" s="545"/>
    </row>
    <row r="33" spans="2:16" s="41" customFormat="1" ht="30" customHeight="1">
      <c r="B33" s="403"/>
      <c r="C33" s="471"/>
      <c r="D33" s="471"/>
      <c r="E33" s="274"/>
      <c r="F33" s="471"/>
      <c r="G33" s="471"/>
      <c r="H33" s="274"/>
      <c r="I33" s="471"/>
      <c r="J33" s="543"/>
      <c r="K33" s="404"/>
      <c r="L33" s="462"/>
      <c r="M33" s="462"/>
      <c r="N33" s="274"/>
      <c r="O33" s="471"/>
      <c r="P33" s="546"/>
    </row>
    <row r="34" spans="2:16" s="42" customFormat="1" ht="12.95" customHeight="1">
      <c r="B34" s="464" t="s">
        <v>48</v>
      </c>
      <c r="C34" s="463"/>
      <c r="D34" s="406" t="s">
        <v>149</v>
      </c>
      <c r="E34" s="481" t="s">
        <v>48</v>
      </c>
      <c r="F34" s="463"/>
      <c r="G34" s="406" t="s">
        <v>242</v>
      </c>
      <c r="H34" s="481" t="s">
        <v>48</v>
      </c>
      <c r="I34" s="463"/>
      <c r="J34" s="340" t="s">
        <v>227</v>
      </c>
      <c r="K34" s="463" t="s">
        <v>48</v>
      </c>
      <c r="L34" s="463"/>
      <c r="M34" s="406" t="s">
        <v>196</v>
      </c>
      <c r="N34" s="481" t="s">
        <v>48</v>
      </c>
      <c r="O34" s="463"/>
      <c r="P34" s="396" t="s">
        <v>245</v>
      </c>
    </row>
    <row r="35" spans="2:16" s="42" customFormat="1" ht="12.95" customHeight="1">
      <c r="B35" s="469" t="s">
        <v>162</v>
      </c>
      <c r="C35" s="466"/>
      <c r="D35" s="407" t="s">
        <v>233</v>
      </c>
      <c r="E35" s="465" t="s">
        <v>162</v>
      </c>
      <c r="F35" s="466"/>
      <c r="G35" s="409" t="s">
        <v>243</v>
      </c>
      <c r="H35" s="467" t="s">
        <v>162</v>
      </c>
      <c r="I35" s="468"/>
      <c r="J35" s="331" t="s">
        <v>228</v>
      </c>
      <c r="K35" s="466" t="s">
        <v>162</v>
      </c>
      <c r="L35" s="466"/>
      <c r="M35" s="409" t="s">
        <v>195</v>
      </c>
      <c r="N35" s="465" t="s">
        <v>162</v>
      </c>
      <c r="O35" s="466"/>
      <c r="P35" s="408" t="s">
        <v>246</v>
      </c>
    </row>
    <row r="36" spans="2:16" s="41" customFormat="1" ht="12.95" customHeight="1">
      <c r="B36" s="37"/>
      <c r="C36" s="37"/>
      <c r="D36" s="38"/>
      <c r="E36" s="37"/>
      <c r="F36" s="37"/>
      <c r="G36" s="38"/>
      <c r="H36" s="37"/>
      <c r="I36" s="37"/>
      <c r="J36" s="38"/>
      <c r="K36" s="37"/>
      <c r="L36" s="37"/>
      <c r="M36" s="38"/>
      <c r="N36" s="37"/>
      <c r="O36" s="37"/>
      <c r="P36" s="38"/>
    </row>
    <row r="37" spans="2:16" s="204" customFormat="1" ht="30.75" customHeight="1">
      <c r="B37" s="37"/>
      <c r="C37" s="504" t="s">
        <v>91</v>
      </c>
      <c r="D37" s="504"/>
      <c r="E37" s="504"/>
      <c r="F37" s="504"/>
      <c r="G37" s="504"/>
      <c r="H37" s="504"/>
      <c r="I37" s="504"/>
      <c r="J37" s="504"/>
      <c r="K37" s="504"/>
      <c r="L37" s="504"/>
      <c r="M37" s="504"/>
      <c r="N37" s="504"/>
      <c r="O37" s="504"/>
      <c r="P37" s="504"/>
    </row>
    <row r="38" spans="2:16" s="204" customFormat="1" ht="15.75">
      <c r="B38" s="505"/>
      <c r="C38" s="506"/>
      <c r="D38" s="507"/>
      <c r="E38" s="505"/>
      <c r="F38" s="506"/>
      <c r="G38" s="507"/>
      <c r="H38" s="505"/>
      <c r="I38" s="506"/>
      <c r="J38" s="507"/>
      <c r="K38" s="505"/>
      <c r="L38" s="506"/>
      <c r="M38" s="507"/>
      <c r="N38" s="505"/>
      <c r="O38" s="506"/>
      <c r="P38" s="507"/>
    </row>
    <row r="39" spans="2:16" s="204" customFormat="1" ht="21.95" customHeight="1">
      <c r="B39" s="297"/>
      <c r="C39" s="493" t="str">
        <f>'JL ŠKOLKA'!B8</f>
        <v>Vícezrnný chléb, medové máslo, ovoce</v>
      </c>
      <c r="D39" s="494"/>
      <c r="E39" s="297"/>
      <c r="F39" s="493" t="str">
        <f>'JL ŠKOLKA'!D8</f>
        <v>Ovocný jogurt, piškoty</v>
      </c>
      <c r="G39" s="494"/>
      <c r="H39" s="297"/>
      <c r="I39" s="493" t="str">
        <f>'JL ŠKOLKA'!F8</f>
        <v>Masová pomazánka, chléb, zelenina</v>
      </c>
      <c r="J39" s="494"/>
      <c r="K39" s="297"/>
      <c r="L39" s="493" t="str">
        <f>'JL ŠKOLKA'!H8</f>
        <v>Budapešťská pomazánka, houska, jablko</v>
      </c>
      <c r="M39" s="494"/>
      <c r="N39" s="297"/>
      <c r="O39" s="493" t="str">
        <f>'JL ŠKOLKA'!J8</f>
        <v>Jablkový závin, kakao (Granko)</v>
      </c>
      <c r="P39" s="494"/>
    </row>
    <row r="40" spans="2:16" s="204" customFormat="1" ht="21.95" customHeight="1">
      <c r="B40" s="205"/>
      <c r="C40" s="495"/>
      <c r="D40" s="496"/>
      <c r="E40" s="205"/>
      <c r="F40" s="495"/>
      <c r="G40" s="496"/>
      <c r="H40" s="205"/>
      <c r="I40" s="495"/>
      <c r="J40" s="496"/>
      <c r="K40" s="205"/>
      <c r="L40" s="495"/>
      <c r="M40" s="496"/>
      <c r="N40" s="205"/>
      <c r="O40" s="495"/>
      <c r="P40" s="496"/>
    </row>
    <row r="41" spans="2:16" s="204" customFormat="1" ht="15">
      <c r="B41" s="481"/>
      <c r="C41" s="463"/>
      <c r="D41" s="299"/>
      <c r="E41" s="481"/>
      <c r="F41" s="463"/>
      <c r="G41" s="299"/>
      <c r="H41" s="481"/>
      <c r="I41" s="463"/>
      <c r="J41" s="299"/>
      <c r="K41" s="481"/>
      <c r="L41" s="463"/>
      <c r="M41" s="299"/>
      <c r="N41" s="481"/>
      <c r="O41" s="463"/>
      <c r="P41" s="299"/>
    </row>
    <row r="42" spans="2:16" s="204" customFormat="1" ht="15">
      <c r="B42" s="479"/>
      <c r="C42" s="480"/>
      <c r="D42" s="206"/>
      <c r="E42" s="479"/>
      <c r="F42" s="480"/>
      <c r="G42" s="206"/>
      <c r="H42" s="479"/>
      <c r="I42" s="480"/>
      <c r="J42" s="206"/>
      <c r="K42" s="479"/>
      <c r="L42" s="480"/>
      <c r="M42" s="206"/>
      <c r="N42" s="479"/>
      <c r="O42" s="480"/>
      <c r="P42" s="206"/>
    </row>
    <row r="43" spans="2:16" s="204" customFormat="1" ht="15"/>
    <row r="44" spans="2:16" s="204" customFormat="1" ht="15.75">
      <c r="B44" s="482"/>
      <c r="C44" s="483"/>
      <c r="D44" s="484"/>
      <c r="E44" s="482"/>
      <c r="F44" s="483"/>
      <c r="G44" s="484"/>
      <c r="H44" s="482"/>
      <c r="I44" s="483"/>
      <c r="J44" s="484"/>
      <c r="K44" s="482"/>
      <c r="L44" s="483"/>
      <c r="M44" s="484"/>
      <c r="N44" s="482"/>
      <c r="O44" s="483"/>
      <c r="P44" s="484"/>
    </row>
    <row r="45" spans="2:16" s="204" customFormat="1" ht="21.95" customHeight="1">
      <c r="B45" s="297"/>
      <c r="C45" s="493" t="str">
        <f>'JL ŠKOLKA'!B20</f>
        <v>Houska raženka, sýrová pomazánka s kapií</v>
      </c>
      <c r="D45" s="494"/>
      <c r="E45" s="297"/>
      <c r="F45" s="493" t="str">
        <f>'JL ŠKOLKA'!D20</f>
        <v>Pomazánkové máslo s rohlíkem, strouhaným sýrem a zeleninou</v>
      </c>
      <c r="G45" s="494"/>
      <c r="H45" s="297"/>
      <c r="I45" s="493" t="str">
        <f>'JL ŠKOLKA'!F20</f>
        <v>Sladký loupák, pudinkovo-tvarohový dezert s ovocem</v>
      </c>
      <c r="J45" s="494"/>
      <c r="K45" s="297"/>
      <c r="L45" s="498" t="str">
        <f>'JL ŠKOLKA'!H20</f>
        <v>Rohlík s rybičkovou pomazánkou, rajčátko</v>
      </c>
      <c r="M45" s="499"/>
      <c r="N45" s="297"/>
      <c r="O45" s="493" t="str">
        <f>'JL ŠKOLKA'!J20</f>
        <v>Chléb, máslo, strouhaný sýr, ředkvičky</v>
      </c>
      <c r="P45" s="494"/>
    </row>
    <row r="46" spans="2:16" s="204" customFormat="1" ht="21.95" customHeight="1">
      <c r="B46" s="205"/>
      <c r="C46" s="495"/>
      <c r="D46" s="496"/>
      <c r="E46" s="205"/>
      <c r="F46" s="495"/>
      <c r="G46" s="496"/>
      <c r="H46" s="205"/>
      <c r="I46" s="495"/>
      <c r="J46" s="497"/>
      <c r="K46" s="205"/>
      <c r="L46" s="500"/>
      <c r="M46" s="501"/>
      <c r="N46" s="205"/>
      <c r="O46" s="495"/>
      <c r="P46" s="496"/>
    </row>
    <row r="47" spans="2:16" s="204" customFormat="1" ht="15">
      <c r="B47" s="481"/>
      <c r="C47" s="463"/>
      <c r="D47" s="299"/>
      <c r="E47" s="481"/>
      <c r="F47" s="463"/>
      <c r="G47" s="299"/>
      <c r="H47" s="481"/>
      <c r="I47" s="463"/>
      <c r="J47" s="299"/>
      <c r="K47" s="481"/>
      <c r="L47" s="463"/>
      <c r="M47" s="299"/>
      <c r="N47" s="481"/>
      <c r="O47" s="463"/>
      <c r="P47" s="299"/>
    </row>
    <row r="48" spans="2:16" s="204" customFormat="1" ht="15">
      <c r="B48" s="479"/>
      <c r="C48" s="480"/>
      <c r="D48" s="206"/>
      <c r="E48" s="479"/>
      <c r="F48" s="480"/>
      <c r="G48" s="206"/>
      <c r="H48" s="502"/>
      <c r="I48" s="503"/>
      <c r="J48" s="206"/>
      <c r="K48" s="479"/>
      <c r="L48" s="480"/>
      <c r="M48" s="206"/>
      <c r="N48" s="479"/>
      <c r="O48" s="480"/>
      <c r="P48" s="206"/>
    </row>
    <row r="51" spans="1:16" ht="15">
      <c r="A51" s="294" t="s">
        <v>165</v>
      </c>
      <c r="B51" s="457" t="s">
        <v>131</v>
      </c>
      <c r="C51" s="458"/>
      <c r="D51" s="459"/>
      <c r="E51" s="457" t="s">
        <v>131</v>
      </c>
      <c r="F51" s="458"/>
      <c r="G51" s="459"/>
      <c r="H51" s="457" t="s">
        <v>131</v>
      </c>
      <c r="I51" s="458"/>
      <c r="J51" s="459"/>
      <c r="K51" s="457" t="s">
        <v>131</v>
      </c>
      <c r="L51" s="458"/>
      <c r="M51" s="459"/>
      <c r="N51" s="457" t="s">
        <v>131</v>
      </c>
      <c r="O51" s="458"/>
      <c r="P51" s="459"/>
    </row>
    <row r="52" spans="1:16" ht="14.25" customHeight="1">
      <c r="B52" s="303"/>
      <c r="C52" s="472" t="s">
        <v>166</v>
      </c>
      <c r="D52" s="473"/>
      <c r="E52" s="303"/>
      <c r="F52" s="472" t="s">
        <v>174</v>
      </c>
      <c r="G52" s="473"/>
      <c r="H52" s="303"/>
      <c r="I52" s="472" t="s">
        <v>167</v>
      </c>
      <c r="J52" s="473"/>
      <c r="K52" s="303"/>
      <c r="L52" s="472" t="s">
        <v>172</v>
      </c>
      <c r="M52" s="476"/>
      <c r="N52" s="303"/>
      <c r="O52" s="472" t="s">
        <v>173</v>
      </c>
      <c r="P52" s="478"/>
    </row>
    <row r="53" spans="1:16">
      <c r="B53" s="295"/>
      <c r="C53" s="474"/>
      <c r="D53" s="475"/>
      <c r="E53" s="295"/>
      <c r="F53" s="474"/>
      <c r="G53" s="475"/>
      <c r="H53" s="295"/>
      <c r="I53" s="474"/>
      <c r="J53" s="475"/>
      <c r="K53" s="295"/>
      <c r="L53" s="474"/>
      <c r="M53" s="477"/>
      <c r="N53" s="295"/>
      <c r="O53" s="474"/>
      <c r="P53" s="475"/>
    </row>
    <row r="54" spans="1:16">
      <c r="B54" s="485" t="s">
        <v>48</v>
      </c>
      <c r="C54" s="486"/>
      <c r="D54" s="309" t="s">
        <v>168</v>
      </c>
      <c r="E54" s="485" t="s">
        <v>48</v>
      </c>
      <c r="F54" s="486"/>
      <c r="G54" s="333">
        <v>9.6</v>
      </c>
      <c r="H54" s="485" t="s">
        <v>48</v>
      </c>
      <c r="I54" s="486"/>
      <c r="J54" s="309" t="s">
        <v>169</v>
      </c>
      <c r="K54" s="485" t="s">
        <v>48</v>
      </c>
      <c r="L54" s="486"/>
      <c r="M54" s="309" t="s">
        <v>170</v>
      </c>
      <c r="N54" s="485" t="s">
        <v>48</v>
      </c>
      <c r="O54" s="486"/>
      <c r="P54" s="309" t="s">
        <v>171</v>
      </c>
    </row>
    <row r="55" spans="1:16">
      <c r="B55" s="487"/>
      <c r="C55" s="488"/>
      <c r="D55" s="310"/>
      <c r="E55" s="489"/>
      <c r="F55" s="488"/>
      <c r="G55" s="310"/>
      <c r="H55" s="489"/>
      <c r="I55" s="488"/>
      <c r="J55" s="310"/>
      <c r="K55" s="489"/>
      <c r="L55" s="488"/>
      <c r="M55" s="310"/>
      <c r="N55" s="489"/>
      <c r="O55" s="488"/>
      <c r="P55" s="310"/>
    </row>
  </sheetData>
  <sheetProtection selectLockedCells="1" selectUnlockedCells="1"/>
  <mergeCells count="177">
    <mergeCell ref="H18:J18"/>
    <mergeCell ref="K18:M18"/>
    <mergeCell ref="E16:F16"/>
    <mergeCell ref="K16:L16"/>
    <mergeCell ref="E17:F17"/>
    <mergeCell ref="H17:I17"/>
    <mergeCell ref="O15:P15"/>
    <mergeCell ref="N16:O16"/>
    <mergeCell ref="H14:I14"/>
    <mergeCell ref="I15:J15"/>
    <mergeCell ref="K17:L17"/>
    <mergeCell ref="E14:F14"/>
    <mergeCell ref="N11:P11"/>
    <mergeCell ref="F12:G12"/>
    <mergeCell ref="I12:J12"/>
    <mergeCell ref="E11:G11"/>
    <mergeCell ref="O12:P12"/>
    <mergeCell ref="N13:O13"/>
    <mergeCell ref="N14:O14"/>
    <mergeCell ref="H16:I16"/>
    <mergeCell ref="E13:F13"/>
    <mergeCell ref="K13:L13"/>
    <mergeCell ref="H13:I13"/>
    <mergeCell ref="N31:P31"/>
    <mergeCell ref="N34:O34"/>
    <mergeCell ref="N35:O35"/>
    <mergeCell ref="O32:P33"/>
    <mergeCell ref="F32:G33"/>
    <mergeCell ref="N17:O17"/>
    <mergeCell ref="H11:J11"/>
    <mergeCell ref="B9:D9"/>
    <mergeCell ref="E9:G9"/>
    <mergeCell ref="H9:J9"/>
    <mergeCell ref="K9:M9"/>
    <mergeCell ref="N9:P9"/>
    <mergeCell ref="N10:P10"/>
    <mergeCell ref="B10:D10"/>
    <mergeCell ref="E10:G10"/>
    <mergeCell ref="H10:J10"/>
    <mergeCell ref="K10:M10"/>
    <mergeCell ref="K11:M11"/>
    <mergeCell ref="B11:D11"/>
    <mergeCell ref="K14:L14"/>
    <mergeCell ref="L12:M12"/>
    <mergeCell ref="L15:M15"/>
    <mergeCell ref="N18:P18"/>
    <mergeCell ref="F15:G15"/>
    <mergeCell ref="O19:P20"/>
    <mergeCell ref="N21:O21"/>
    <mergeCell ref="O23:P24"/>
    <mergeCell ref="L23:M24"/>
    <mergeCell ref="E25:F25"/>
    <mergeCell ref="K22:L22"/>
    <mergeCell ref="I19:J20"/>
    <mergeCell ref="H21:I21"/>
    <mergeCell ref="N22:O22"/>
    <mergeCell ref="E22:F22"/>
    <mergeCell ref="E21:F21"/>
    <mergeCell ref="N25:O25"/>
    <mergeCell ref="H25:I25"/>
    <mergeCell ref="L19:M20"/>
    <mergeCell ref="K21:L21"/>
    <mergeCell ref="B30:C30"/>
    <mergeCell ref="B31:D31"/>
    <mergeCell ref="E34:F34"/>
    <mergeCell ref="K35:L35"/>
    <mergeCell ref="H22:I22"/>
    <mergeCell ref="K31:M31"/>
    <mergeCell ref="E31:G31"/>
    <mergeCell ref="H31:J31"/>
    <mergeCell ref="I23:J24"/>
    <mergeCell ref="C27:D28"/>
    <mergeCell ref="B29:C29"/>
    <mergeCell ref="K26:L26"/>
    <mergeCell ref="K30:L30"/>
    <mergeCell ref="I32:J33"/>
    <mergeCell ref="H34:I34"/>
    <mergeCell ref="N26:O26"/>
    <mergeCell ref="K25:L25"/>
    <mergeCell ref="N30:O30"/>
    <mergeCell ref="L27:M28"/>
    <mergeCell ref="K29:L29"/>
    <mergeCell ref="H29:I29"/>
    <mergeCell ref="E30:F30"/>
    <mergeCell ref="O27:P28"/>
    <mergeCell ref="N29:O29"/>
    <mergeCell ref="H30:I30"/>
    <mergeCell ref="F27:G28"/>
    <mergeCell ref="I27:J28"/>
    <mergeCell ref="E29:F29"/>
    <mergeCell ref="H26:I26"/>
    <mergeCell ref="C12:D12"/>
    <mergeCell ref="B13:C13"/>
    <mergeCell ref="B14:C14"/>
    <mergeCell ref="C15:D15"/>
    <mergeCell ref="B16:C16"/>
    <mergeCell ref="B17:C17"/>
    <mergeCell ref="B18:D18"/>
    <mergeCell ref="C19:D20"/>
    <mergeCell ref="E26:F26"/>
    <mergeCell ref="F23:G24"/>
    <mergeCell ref="B21:C21"/>
    <mergeCell ref="B22:C22"/>
    <mergeCell ref="C23:D24"/>
    <mergeCell ref="B25:C25"/>
    <mergeCell ref="B26:C26"/>
    <mergeCell ref="E18:G18"/>
    <mergeCell ref="F19:G20"/>
    <mergeCell ref="B7:P7"/>
    <mergeCell ref="C45:D46"/>
    <mergeCell ref="F45:G46"/>
    <mergeCell ref="I45:J46"/>
    <mergeCell ref="L45:M46"/>
    <mergeCell ref="O45:P46"/>
    <mergeCell ref="B48:C48"/>
    <mergeCell ref="E48:F48"/>
    <mergeCell ref="H48:I48"/>
    <mergeCell ref="K48:L48"/>
    <mergeCell ref="N48:O48"/>
    <mergeCell ref="C37:P37"/>
    <mergeCell ref="B38:D38"/>
    <mergeCell ref="E38:G38"/>
    <mergeCell ref="H38:J38"/>
    <mergeCell ref="K38:M38"/>
    <mergeCell ref="N38:P38"/>
    <mergeCell ref="C39:D40"/>
    <mergeCell ref="F39:G40"/>
    <mergeCell ref="I39:J40"/>
    <mergeCell ref="L39:M40"/>
    <mergeCell ref="O39:P40"/>
    <mergeCell ref="K42:L42"/>
    <mergeCell ref="B42:C42"/>
    <mergeCell ref="B54:C54"/>
    <mergeCell ref="E54:F54"/>
    <mergeCell ref="H54:I54"/>
    <mergeCell ref="K54:L54"/>
    <mergeCell ref="N54:O54"/>
    <mergeCell ref="B55:C55"/>
    <mergeCell ref="E55:F55"/>
    <mergeCell ref="H55:I55"/>
    <mergeCell ref="K55:L55"/>
    <mergeCell ref="N55:O55"/>
    <mergeCell ref="C52:D53"/>
    <mergeCell ref="F52:G53"/>
    <mergeCell ref="I52:J53"/>
    <mergeCell ref="L52:M53"/>
    <mergeCell ref="O52:P53"/>
    <mergeCell ref="N42:O42"/>
    <mergeCell ref="B41:C41"/>
    <mergeCell ref="E41:F41"/>
    <mergeCell ref="H41:I41"/>
    <mergeCell ref="K41:L41"/>
    <mergeCell ref="N41:O41"/>
    <mergeCell ref="B47:C47"/>
    <mergeCell ref="E47:F47"/>
    <mergeCell ref="H47:I47"/>
    <mergeCell ref="K47:L47"/>
    <mergeCell ref="N47:O47"/>
    <mergeCell ref="B44:D44"/>
    <mergeCell ref="E44:G44"/>
    <mergeCell ref="H44:J44"/>
    <mergeCell ref="K44:M44"/>
    <mergeCell ref="N44:P44"/>
    <mergeCell ref="E42:F42"/>
    <mergeCell ref="H42:I42"/>
    <mergeCell ref="B51:D51"/>
    <mergeCell ref="E51:G51"/>
    <mergeCell ref="H51:J51"/>
    <mergeCell ref="K51:M51"/>
    <mergeCell ref="N51:P51"/>
    <mergeCell ref="L32:M33"/>
    <mergeCell ref="K34:L34"/>
    <mergeCell ref="B34:C34"/>
    <mergeCell ref="E35:F35"/>
    <mergeCell ref="H35:I35"/>
    <mergeCell ref="B35:C35"/>
    <mergeCell ref="C32:D33"/>
  </mergeCells>
  <phoneticPr fontId="16" type="noConversion"/>
  <printOptions horizontalCentered="1" verticalCentered="1"/>
  <pageMargins left="0" right="0" top="0.98425196850393704" bottom="0" header="0" footer="0"/>
  <pageSetup paperSize="9" scale="82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21424-8245-42B7-B9EA-914F0B90882E}">
  <sheetPr>
    <tabColor theme="6" tint="-0.249977111117893"/>
  </sheetPr>
  <dimension ref="A1:M137"/>
  <sheetViews>
    <sheetView workbookViewId="0">
      <selection activeCell="A17" sqref="A17:D19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9.2851562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4"/>
      <c r="C1" s="44"/>
      <c r="D1" s="44"/>
      <c r="E1" s="44"/>
      <c r="F1" s="44"/>
      <c r="G1" s="45"/>
      <c r="H1" s="7" t="s">
        <v>11</v>
      </c>
      <c r="I1" s="46">
        <f>JL!B10</f>
        <v>45740</v>
      </c>
      <c r="J1" s="44"/>
      <c r="K1" s="44"/>
      <c r="L1" s="44"/>
      <c r="M1" s="47"/>
    </row>
    <row r="2" spans="1:13" ht="16.5" customHeight="1">
      <c r="A2" s="91" t="s">
        <v>12</v>
      </c>
      <c r="B2" s="9"/>
      <c r="C2" s="10"/>
      <c r="D2" s="92" t="s">
        <v>13</v>
      </c>
      <c r="E2" s="9"/>
      <c r="F2" s="9"/>
      <c r="G2" s="9"/>
      <c r="H2" s="91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8" t="s">
        <v>15</v>
      </c>
      <c r="B3" s="49"/>
      <c r="C3" s="10"/>
      <c r="D3" s="62" t="s">
        <v>88</v>
      </c>
      <c r="E3" s="49"/>
      <c r="F3" s="49"/>
      <c r="G3" s="49"/>
      <c r="H3" s="48" t="s">
        <v>14</v>
      </c>
      <c r="I3" s="93">
        <v>731438138</v>
      </c>
      <c r="J3" s="49"/>
      <c r="K3" s="49"/>
      <c r="L3" s="49"/>
      <c r="M3" s="50"/>
    </row>
    <row r="4" spans="1:13" ht="12.95" customHeight="1">
      <c r="A4" s="51"/>
      <c r="B4" s="94"/>
      <c r="C4" s="51"/>
      <c r="D4" s="95"/>
      <c r="E4" s="94"/>
      <c r="F4" s="12"/>
      <c r="G4" s="94"/>
      <c r="H4" s="94"/>
      <c r="I4" s="94"/>
      <c r="J4" s="94"/>
      <c r="K4" s="95"/>
      <c r="L4" s="51"/>
      <c r="M4" s="95"/>
    </row>
    <row r="5" spans="1:13" ht="18" customHeight="1">
      <c r="A5" s="13"/>
      <c r="B5" s="44"/>
      <c r="C5" s="14" t="s">
        <v>16</v>
      </c>
      <c r="D5" s="47"/>
      <c r="E5" s="52" t="s">
        <v>17</v>
      </c>
      <c r="F5" s="15" t="s">
        <v>18</v>
      </c>
      <c r="G5" s="44" t="s">
        <v>19</v>
      </c>
      <c r="H5" s="44"/>
      <c r="I5" s="16" t="s">
        <v>20</v>
      </c>
      <c r="J5" s="16" t="s">
        <v>21</v>
      </c>
      <c r="K5" s="47"/>
      <c r="L5" s="92" t="s">
        <v>22</v>
      </c>
      <c r="M5" s="10"/>
    </row>
    <row r="6" spans="1:13" ht="15.75" customHeight="1">
      <c r="A6" s="53"/>
      <c r="B6" s="94"/>
      <c r="C6" s="51"/>
      <c r="D6" s="95"/>
      <c r="E6" s="96" t="s">
        <v>23</v>
      </c>
      <c r="F6" s="12"/>
      <c r="G6" s="17" t="s">
        <v>24</v>
      </c>
      <c r="H6" s="52" t="s">
        <v>5</v>
      </c>
      <c r="I6" s="16" t="s">
        <v>25</v>
      </c>
      <c r="J6" s="18" t="s">
        <v>26</v>
      </c>
      <c r="K6" s="95"/>
      <c r="L6" s="96" t="s">
        <v>27</v>
      </c>
      <c r="M6" s="19" t="s">
        <v>28</v>
      </c>
    </row>
    <row r="7" spans="1:13">
      <c r="A7" s="54"/>
      <c r="B7" s="49"/>
      <c r="C7" s="55"/>
      <c r="D7" s="56"/>
      <c r="E7" s="49"/>
      <c r="F7" s="57"/>
      <c r="G7" s="55"/>
      <c r="H7" s="49"/>
      <c r="I7" s="16"/>
      <c r="J7" s="16"/>
      <c r="K7" s="56"/>
      <c r="L7" s="58" t="s">
        <v>29</v>
      </c>
      <c r="M7" s="59" t="s">
        <v>30</v>
      </c>
    </row>
    <row r="8" spans="1:13">
      <c r="A8" s="97">
        <v>1</v>
      </c>
      <c r="B8" s="20"/>
      <c r="C8" s="97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188" t="s">
        <v>59</v>
      </c>
      <c r="B9" s="189"/>
      <c r="C9" s="92" t="str">
        <f>JL!C12</f>
        <v>Hovězí s vaječnou sedlinou</v>
      </c>
      <c r="D9" s="10"/>
      <c r="E9" s="20" t="s">
        <v>31</v>
      </c>
      <c r="F9" s="22"/>
      <c r="G9" s="23"/>
      <c r="H9" s="24"/>
      <c r="I9" s="24"/>
      <c r="J9" s="25"/>
      <c r="K9" s="94"/>
      <c r="L9" s="100"/>
      <c r="M9" s="95"/>
    </row>
    <row r="10" spans="1:13" ht="18.95" customHeight="1">
      <c r="A10" s="188" t="s">
        <v>60</v>
      </c>
      <c r="B10" s="189"/>
      <c r="C10" s="92" t="str">
        <f>JL!C15</f>
        <v>Zelná bílá se slaninou a bramborami</v>
      </c>
      <c r="D10" s="10"/>
      <c r="E10" s="96" t="s">
        <v>31</v>
      </c>
      <c r="F10" s="22"/>
      <c r="G10" s="101"/>
      <c r="H10" s="24"/>
      <c r="I10" s="26"/>
      <c r="J10" s="25"/>
      <c r="K10" s="9"/>
      <c r="L10" s="100"/>
      <c r="M10" s="10"/>
    </row>
    <row r="11" spans="1:13" ht="18.95" customHeight="1">
      <c r="A11" s="188" t="s">
        <v>84</v>
      </c>
      <c r="B11" s="190"/>
      <c r="C11" s="103" t="str">
        <f>JL!C19</f>
        <v>Hovězí vařené zadní, koprová omáčka, houskové knedlíky (hovězí maso, mléko, smetana, kopr, cukr, sůl, ocet, mouka, máslo)</v>
      </c>
      <c r="D11" s="10"/>
      <c r="E11" s="20" t="s">
        <v>31</v>
      </c>
      <c r="F11" s="22"/>
      <c r="G11" s="27"/>
      <c r="H11" s="104"/>
      <c r="I11" s="26"/>
      <c r="J11" s="25"/>
      <c r="K11" s="94"/>
      <c r="L11" s="105"/>
      <c r="M11" s="95"/>
    </row>
    <row r="12" spans="1:13" ht="18.95" customHeight="1">
      <c r="A12" s="188" t="s">
        <v>86</v>
      </c>
      <c r="B12" s="191"/>
      <c r="C12" s="103" t="str">
        <f>JL!C23</f>
        <v>Pečená sekaná, bramborová kaše, okurka (mleté maso, cibule, uzená slanina, máčená žemle, česnek, majoránka)</v>
      </c>
      <c r="D12" s="10"/>
      <c r="E12" s="96" t="s">
        <v>31</v>
      </c>
      <c r="F12" s="22"/>
      <c r="G12" s="27"/>
      <c r="H12" s="24"/>
      <c r="I12" s="26"/>
      <c r="J12" s="25"/>
      <c r="K12" s="9"/>
      <c r="L12" s="100"/>
      <c r="M12" s="10"/>
    </row>
    <row r="13" spans="1:13" ht="18.95" customHeight="1">
      <c r="A13" s="188" t="s">
        <v>85</v>
      </c>
      <c r="B13" s="191"/>
      <c r="C13" s="103" t="str">
        <f>JL!C27</f>
        <v>Fazolová směs s rajčaty a bramborami, vařené vejce, chléb (fazole bílé, fazole tmavé, paprika, rajčata, brambory, česnek, protlak, koření, pepř, sůl)</v>
      </c>
      <c r="D13" s="10"/>
      <c r="E13" s="20" t="s">
        <v>31</v>
      </c>
      <c r="F13" s="22"/>
      <c r="G13" s="27"/>
      <c r="H13" s="24"/>
      <c r="I13" s="28"/>
      <c r="J13" s="25"/>
      <c r="K13" s="9"/>
      <c r="L13" s="100"/>
      <c r="M13" s="10"/>
    </row>
    <row r="14" spans="1:13" ht="18.95" customHeight="1">
      <c r="A14" s="188" t="s">
        <v>87</v>
      </c>
      <c r="B14" s="192"/>
      <c r="C14" s="103" t="str">
        <f>JL!C32</f>
        <v>Kuřecí steak zapečený se šunkou, broskví a sýrem, smažené krokety (kuřecí prsa, broskve, sýr, šunka, sůl, pepř, mouka )</v>
      </c>
      <c r="D14" s="10"/>
      <c r="E14" s="20" t="s">
        <v>31</v>
      </c>
      <c r="F14" s="22"/>
      <c r="G14" s="27"/>
      <c r="H14" s="24"/>
      <c r="I14" s="28"/>
      <c r="J14" s="25"/>
      <c r="K14" s="94"/>
      <c r="L14" s="105"/>
      <c r="M14" s="95"/>
    </row>
    <row r="15" spans="1:13" ht="18.95" customHeight="1">
      <c r="A15" s="108"/>
      <c r="B15" s="109"/>
      <c r="C15" s="659"/>
      <c r="D15" s="660"/>
      <c r="E15" s="20"/>
      <c r="F15" s="22"/>
      <c r="G15" s="27"/>
      <c r="H15" s="24"/>
      <c r="I15" s="28"/>
      <c r="J15" s="25"/>
      <c r="K15" s="9"/>
      <c r="L15" s="100"/>
      <c r="M15" s="10"/>
    </row>
    <row r="16" spans="1:13" ht="18.95" customHeight="1">
      <c r="A16" s="92"/>
      <c r="B16" s="94"/>
      <c r="C16" s="92"/>
      <c r="D16" s="10"/>
      <c r="E16" s="20"/>
      <c r="F16" s="22"/>
      <c r="G16" s="29"/>
      <c r="H16" s="24"/>
      <c r="I16" s="28"/>
      <c r="J16" s="25"/>
      <c r="K16" s="94"/>
      <c r="L16" s="105"/>
      <c r="M16" s="95"/>
    </row>
    <row r="17" spans="1:13" ht="18.95" customHeight="1">
      <c r="A17" s="193"/>
      <c r="B17" s="194"/>
      <c r="C17" s="195"/>
      <c r="D17" s="111"/>
      <c r="E17" s="20"/>
      <c r="F17" s="22"/>
      <c r="G17" s="29"/>
      <c r="H17" s="24"/>
      <c r="I17" s="26"/>
      <c r="J17" s="25"/>
      <c r="K17" s="9"/>
      <c r="L17" s="100"/>
      <c r="M17" s="10"/>
    </row>
    <row r="18" spans="1:13" ht="36" customHeight="1">
      <c r="A18" s="193"/>
      <c r="B18" s="94"/>
      <c r="C18" s="195"/>
      <c r="D18" s="196"/>
      <c r="E18" s="20"/>
      <c r="F18" s="22"/>
      <c r="G18" s="29"/>
      <c r="H18" s="24"/>
      <c r="I18" s="28"/>
      <c r="J18" s="25"/>
      <c r="K18" s="94"/>
      <c r="L18" s="105"/>
      <c r="M18" s="95"/>
    </row>
    <row r="19" spans="1:13" ht="18.95" customHeight="1">
      <c r="A19" s="193"/>
      <c r="B19" s="194"/>
      <c r="C19" s="195"/>
      <c r="D19" s="196"/>
      <c r="E19" s="20"/>
      <c r="F19" s="22"/>
      <c r="G19" s="29"/>
      <c r="H19" s="24"/>
      <c r="I19" s="26"/>
      <c r="J19" s="25"/>
      <c r="K19" s="9"/>
      <c r="L19" s="100"/>
      <c r="M19" s="10"/>
    </row>
    <row r="20" spans="1:13" ht="18.95" customHeight="1">
      <c r="A20" s="92"/>
      <c r="B20" s="9"/>
      <c r="C20" s="92"/>
      <c r="D20" s="10"/>
      <c r="E20" s="20"/>
      <c r="F20" s="22"/>
      <c r="G20" s="29"/>
      <c r="H20" s="24"/>
      <c r="I20" s="26"/>
      <c r="J20" s="25"/>
      <c r="K20" s="9"/>
      <c r="L20" s="100"/>
      <c r="M20" s="10"/>
    </row>
    <row r="21" spans="1:13" ht="18.95" customHeight="1">
      <c r="A21" s="92"/>
      <c r="B21" s="9"/>
      <c r="C21" s="92"/>
      <c r="D21" s="9"/>
      <c r="E21" s="22"/>
      <c r="F21" s="22"/>
      <c r="G21" s="30"/>
      <c r="H21" s="24"/>
      <c r="I21" s="16"/>
      <c r="J21" s="16"/>
      <c r="K21" s="16"/>
      <c r="L21" s="100"/>
      <c r="M21" s="16"/>
    </row>
    <row r="22" spans="1:13" ht="18.95" customHeight="1">
      <c r="A22" s="60" t="s">
        <v>32</v>
      </c>
      <c r="H22" s="31"/>
      <c r="K22" s="32"/>
      <c r="L22" s="94"/>
      <c r="M22" s="95"/>
    </row>
    <row r="23" spans="1:13">
      <c r="A23" s="92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2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1"/>
      <c r="B25" s="94"/>
      <c r="C25" s="94"/>
      <c r="E25" s="112" t="s">
        <v>36</v>
      </c>
      <c r="F25" s="94"/>
      <c r="G25" s="94"/>
      <c r="H25" s="112" t="s">
        <v>37</v>
      </c>
      <c r="I25" s="94"/>
      <c r="J25" s="94" t="s">
        <v>42</v>
      </c>
      <c r="K25" s="94"/>
      <c r="L25" s="94"/>
      <c r="M25" s="95"/>
    </row>
    <row r="26" spans="1:13">
      <c r="A26" s="55" t="s">
        <v>38</v>
      </c>
      <c r="B26" s="49"/>
      <c r="C26" s="49" t="s">
        <v>39</v>
      </c>
      <c r="D26" s="113"/>
      <c r="E26" s="49" t="s">
        <v>40</v>
      </c>
      <c r="F26" s="49"/>
      <c r="G26" s="49" t="s">
        <v>39</v>
      </c>
      <c r="H26" s="49"/>
      <c r="I26" s="49"/>
      <c r="J26" s="49"/>
      <c r="K26" s="49"/>
      <c r="L26" s="49"/>
      <c r="M26" s="56"/>
    </row>
    <row r="27" spans="1:13" ht="84.95" customHeight="1">
      <c r="A27" s="661" t="s">
        <v>49</v>
      </c>
      <c r="B27" s="662"/>
      <c r="C27" s="662"/>
      <c r="D27" s="662"/>
      <c r="E27" s="662"/>
      <c r="F27" s="662"/>
      <c r="G27" s="662"/>
      <c r="H27" s="662"/>
      <c r="I27" s="662"/>
      <c r="J27" s="662"/>
      <c r="K27" s="662"/>
      <c r="L27" s="662"/>
      <c r="M27" s="663"/>
    </row>
    <row r="28" spans="1:13" ht="35.1" customHeight="1">
      <c r="A28" s="6" t="s">
        <v>41</v>
      </c>
      <c r="B28" s="44"/>
      <c r="C28" s="44"/>
      <c r="D28" s="44"/>
      <c r="E28" s="44"/>
      <c r="F28" s="44"/>
      <c r="G28" s="45"/>
      <c r="H28" s="7" t="s">
        <v>11</v>
      </c>
      <c r="I28" s="46">
        <f>I1+1</f>
        <v>45741</v>
      </c>
      <c r="J28" s="44"/>
      <c r="K28" s="44"/>
      <c r="L28" s="44"/>
      <c r="M28" s="47"/>
    </row>
    <row r="29" spans="1:13" ht="16.5" customHeight="1">
      <c r="A29" s="91" t="s">
        <v>12</v>
      </c>
      <c r="B29" s="9"/>
      <c r="C29" s="10"/>
      <c r="D29" s="92" t="s">
        <v>13</v>
      </c>
      <c r="E29" s="9"/>
      <c r="F29" s="9"/>
      <c r="G29" s="9"/>
      <c r="H29" s="91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8" t="s">
        <v>15</v>
      </c>
      <c r="B30" s="49"/>
      <c r="C30" s="10"/>
      <c r="D30" s="62" t="str">
        <f>D3</f>
        <v>SLEVÁRNA SAINT GOBAIN - BEROUN</v>
      </c>
      <c r="E30" s="49"/>
      <c r="F30" s="49"/>
      <c r="G30" s="49"/>
      <c r="H30" s="48" t="s">
        <v>14</v>
      </c>
      <c r="I30" s="93">
        <f>I3</f>
        <v>731438138</v>
      </c>
      <c r="J30" s="49"/>
      <c r="K30" s="49"/>
      <c r="L30" s="49"/>
      <c r="M30" s="50"/>
    </row>
    <row r="31" spans="1:13" ht="12.95" customHeight="1">
      <c r="A31" s="51"/>
      <c r="B31" s="94"/>
      <c r="C31" s="51"/>
      <c r="D31" s="95"/>
      <c r="E31" s="94"/>
      <c r="F31" s="12"/>
      <c r="G31" s="94"/>
      <c r="H31" s="94"/>
      <c r="I31" s="94"/>
      <c r="J31" s="94"/>
      <c r="K31" s="95"/>
      <c r="L31" s="51"/>
      <c r="M31" s="95"/>
    </row>
    <row r="32" spans="1:13" ht="18" customHeight="1">
      <c r="A32" s="13"/>
      <c r="B32" s="44"/>
      <c r="C32" s="14" t="s">
        <v>16</v>
      </c>
      <c r="D32" s="47"/>
      <c r="E32" s="52" t="s">
        <v>17</v>
      </c>
      <c r="F32" s="15" t="s">
        <v>18</v>
      </c>
      <c r="G32" s="44" t="s">
        <v>19</v>
      </c>
      <c r="H32" s="44"/>
      <c r="I32" s="16" t="s">
        <v>20</v>
      </c>
      <c r="J32" s="16" t="s">
        <v>21</v>
      </c>
      <c r="K32" s="47"/>
      <c r="L32" s="92" t="s">
        <v>22</v>
      </c>
      <c r="M32" s="10"/>
    </row>
    <row r="33" spans="1:13" ht="15.75" customHeight="1">
      <c r="A33" s="53"/>
      <c r="B33" s="94"/>
      <c r="C33" s="51"/>
      <c r="D33" s="95"/>
      <c r="E33" s="96" t="s">
        <v>23</v>
      </c>
      <c r="F33" s="12"/>
      <c r="G33" s="17" t="s">
        <v>24</v>
      </c>
      <c r="H33" s="52" t="s">
        <v>5</v>
      </c>
      <c r="I33" s="16" t="s">
        <v>25</v>
      </c>
      <c r="J33" s="18" t="s">
        <v>26</v>
      </c>
      <c r="K33" s="95"/>
      <c r="L33" s="96" t="s">
        <v>27</v>
      </c>
      <c r="M33" s="19" t="s">
        <v>28</v>
      </c>
    </row>
    <row r="34" spans="1:13">
      <c r="A34" s="54"/>
      <c r="B34" s="49"/>
      <c r="C34" s="55"/>
      <c r="D34" s="56"/>
      <c r="E34" s="49"/>
      <c r="F34" s="57"/>
      <c r="G34" s="55"/>
      <c r="H34" s="49"/>
      <c r="I34" s="16"/>
      <c r="J34" s="16"/>
      <c r="K34" s="56"/>
      <c r="L34" s="58" t="s">
        <v>29</v>
      </c>
      <c r="M34" s="59" t="s">
        <v>30</v>
      </c>
    </row>
    <row r="35" spans="1:13">
      <c r="A35" s="97">
        <v>1</v>
      </c>
      <c r="B35" s="20"/>
      <c r="C35" s="97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188" t="s">
        <v>59</v>
      </c>
      <c r="B36" s="189"/>
      <c r="C36" s="114" t="str">
        <f>JL!F12</f>
        <v>ZABÍJAČKOVÁ POLÉVKA S KROUPAMI</v>
      </c>
      <c r="D36" s="10"/>
      <c r="E36" s="20" t="s">
        <v>31</v>
      </c>
      <c r="F36" s="87"/>
      <c r="G36" s="23"/>
      <c r="H36" s="24"/>
      <c r="I36" s="24"/>
      <c r="J36" s="25"/>
      <c r="K36" s="94"/>
      <c r="L36" s="100"/>
      <c r="M36" s="95"/>
    </row>
    <row r="37" spans="1:13" ht="18.95" customHeight="1">
      <c r="A37" s="188" t="s">
        <v>60</v>
      </c>
      <c r="B37" s="189"/>
      <c r="C37" s="92" t="str">
        <f>JL!F15</f>
        <v>Brokolicový krém</v>
      </c>
      <c r="D37" s="10"/>
      <c r="E37" s="96" t="s">
        <v>31</v>
      </c>
      <c r="F37" s="87"/>
      <c r="G37" s="101"/>
      <c r="H37" s="24"/>
      <c r="I37" s="26"/>
      <c r="J37" s="25"/>
      <c r="K37" s="9"/>
      <c r="L37" s="100"/>
      <c r="M37" s="10"/>
    </row>
    <row r="38" spans="1:13" ht="18.95" customHeight="1">
      <c r="A38" s="188" t="s">
        <v>84</v>
      </c>
      <c r="B38" s="190"/>
      <c r="C38" s="103" t="str">
        <f>JL!F19</f>
        <v>JITRNICE nebo JELÍTKO, VAŘENÉ BRAMBORY, SALÁT Z KYSANÉHO ZELÍ S CIBULÍ</v>
      </c>
      <c r="D38" s="10"/>
      <c r="E38" s="20" t="s">
        <v>31</v>
      </c>
      <c r="F38" s="87"/>
      <c r="G38" s="116"/>
      <c r="H38" s="24"/>
      <c r="I38" s="26"/>
      <c r="J38" s="25"/>
      <c r="K38" s="94"/>
      <c r="L38" s="105"/>
      <c r="M38" s="95"/>
    </row>
    <row r="39" spans="1:13" ht="18.95" customHeight="1">
      <c r="A39" s="188" t="s">
        <v>86</v>
      </c>
      <c r="B39" s="191"/>
      <c r="C39" s="103" t="str">
        <f>JL!F23</f>
        <v>TRADIČNÍ ZABÍJAČKOVÝ GULÁŠ ZDOBENÝ CIBULÍ (VEPŘOVÁ PLEC, VEPŘOVÝ BOK, VEPŘOVÉ BROBY), HOUSKOVÉ KNEDLÍKY</v>
      </c>
      <c r="D39" s="10"/>
      <c r="E39" s="96" t="s">
        <v>31</v>
      </c>
      <c r="F39" s="87"/>
      <c r="G39" s="27"/>
      <c r="H39" s="24"/>
      <c r="I39" s="28"/>
      <c r="J39" s="25"/>
      <c r="K39" s="94"/>
      <c r="L39" s="105"/>
      <c r="M39" s="95"/>
    </row>
    <row r="40" spans="1:13" ht="18.95" customHeight="1">
      <c r="A40" s="188" t="s">
        <v>85</v>
      </c>
      <c r="B40" s="191"/>
      <c r="C40" s="103" t="str">
        <f>JL!F27</f>
        <v>Balkánský džuveč ze sojovým masem, paprikami a rajčaty, sypaný sýrem balkánského typu</v>
      </c>
      <c r="D40" s="10"/>
      <c r="E40" s="20" t="s">
        <v>31</v>
      </c>
      <c r="F40" s="87"/>
      <c r="G40" s="27"/>
      <c r="H40" s="24"/>
      <c r="I40" s="28"/>
      <c r="J40" s="25"/>
      <c r="K40" s="9"/>
      <c r="L40" s="100"/>
      <c r="M40" s="10"/>
    </row>
    <row r="41" spans="1:13" ht="18.95" customHeight="1">
      <c r="A41" s="188" t="s">
        <v>87</v>
      </c>
      <c r="B41" s="192"/>
      <c r="C41" s="103" t="str">
        <f>JL!F32</f>
        <v>Anglická vepřová játra, americké brambory, tatarská omáčka (játra, sůl, pepř, worčestr, mouka, cibule)</v>
      </c>
      <c r="D41" s="10"/>
      <c r="E41" s="20" t="s">
        <v>31</v>
      </c>
      <c r="F41" s="87"/>
      <c r="G41" s="27"/>
      <c r="H41" s="24"/>
      <c r="I41" s="28"/>
      <c r="J41" s="25"/>
      <c r="K41" s="94"/>
      <c r="L41" s="105"/>
      <c r="M41" s="95"/>
    </row>
    <row r="42" spans="1:13" ht="18.95" customHeight="1">
      <c r="A42" s="108"/>
      <c r="B42" s="109"/>
      <c r="C42" s="659"/>
      <c r="D42" s="660"/>
      <c r="E42" s="20"/>
      <c r="F42" s="87"/>
      <c r="G42" s="27"/>
      <c r="H42" s="24"/>
      <c r="I42" s="115"/>
      <c r="J42" s="25"/>
      <c r="K42" s="9"/>
      <c r="L42" s="100"/>
      <c r="M42" s="10"/>
    </row>
    <row r="43" spans="1:13" ht="18.95" customHeight="1">
      <c r="A43" s="92"/>
      <c r="B43" s="94"/>
      <c r="C43" s="92"/>
      <c r="D43" s="10"/>
      <c r="E43" s="20"/>
      <c r="F43" s="87"/>
      <c r="G43" s="29"/>
      <c r="H43" s="24"/>
      <c r="I43" s="28"/>
      <c r="J43" s="25"/>
      <c r="K43" s="94"/>
      <c r="L43" s="105"/>
      <c r="M43" s="95"/>
    </row>
    <row r="44" spans="1:13" ht="18.95" customHeight="1">
      <c r="A44" s="92"/>
      <c r="B44" s="9"/>
      <c r="C44" s="110"/>
      <c r="D44" s="111"/>
      <c r="E44" s="20"/>
      <c r="F44" s="22"/>
      <c r="G44" s="29"/>
      <c r="H44" s="24"/>
      <c r="I44" s="26"/>
      <c r="J44" s="25"/>
      <c r="K44" s="9"/>
      <c r="L44" s="100"/>
      <c r="M44" s="10"/>
    </row>
    <row r="45" spans="1:13" ht="36" customHeight="1">
      <c r="A45" s="97"/>
      <c r="B45" s="94"/>
      <c r="C45" s="92"/>
      <c r="D45" s="10"/>
      <c r="E45" s="20"/>
      <c r="F45" s="22"/>
      <c r="G45" s="29"/>
      <c r="H45" s="24"/>
      <c r="I45" s="28"/>
      <c r="J45" s="25"/>
      <c r="K45" s="94"/>
      <c r="L45" s="105"/>
      <c r="M45" s="95"/>
    </row>
    <row r="46" spans="1:13" ht="18.95" customHeight="1">
      <c r="A46" s="92"/>
      <c r="B46" s="9"/>
      <c r="C46" s="92"/>
      <c r="D46" s="10"/>
      <c r="E46" s="20"/>
      <c r="F46" s="22"/>
      <c r="G46" s="29"/>
      <c r="H46" s="24"/>
      <c r="I46" s="26"/>
      <c r="J46" s="25"/>
      <c r="K46" s="9"/>
      <c r="L46" s="100"/>
      <c r="M46" s="10"/>
    </row>
    <row r="47" spans="1:13" ht="18.95" customHeight="1">
      <c r="A47" s="92"/>
      <c r="B47" s="9"/>
      <c r="C47" s="92"/>
      <c r="D47" s="10"/>
      <c r="E47" s="20"/>
      <c r="F47" s="22"/>
      <c r="G47" s="29"/>
      <c r="H47" s="24"/>
      <c r="I47" s="26"/>
      <c r="J47" s="25"/>
      <c r="K47" s="9"/>
      <c r="L47" s="100"/>
      <c r="M47" s="10"/>
    </row>
    <row r="48" spans="1:13" ht="18.95" customHeight="1">
      <c r="A48" s="92"/>
      <c r="B48" s="9"/>
      <c r="C48" s="92"/>
      <c r="D48" s="9"/>
      <c r="E48" s="22"/>
      <c r="F48" s="22"/>
      <c r="G48" s="30"/>
      <c r="H48" s="24"/>
      <c r="I48" s="16"/>
      <c r="J48" s="16"/>
      <c r="K48" s="16"/>
      <c r="L48" s="100"/>
      <c r="M48" s="16"/>
    </row>
    <row r="49" spans="1:13" ht="18.95" customHeight="1">
      <c r="A49" s="60" t="s">
        <v>32</v>
      </c>
      <c r="H49" s="31"/>
      <c r="K49" s="32"/>
      <c r="L49" s="94"/>
      <c r="M49" s="95"/>
    </row>
    <row r="50" spans="1:13">
      <c r="A50" s="92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2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1"/>
      <c r="B52" s="94"/>
      <c r="C52" s="94"/>
      <c r="E52" s="112" t="s">
        <v>36</v>
      </c>
      <c r="F52" s="94"/>
      <c r="G52" s="94"/>
      <c r="H52" s="112" t="s">
        <v>37</v>
      </c>
      <c r="I52" s="94"/>
      <c r="J52" s="94" t="s">
        <v>42</v>
      </c>
      <c r="K52" s="94"/>
      <c r="L52" s="94"/>
      <c r="M52" s="95"/>
    </row>
    <row r="53" spans="1:13">
      <c r="A53" s="55" t="s">
        <v>38</v>
      </c>
      <c r="B53" s="49"/>
      <c r="C53" s="49" t="s">
        <v>39</v>
      </c>
      <c r="D53" s="113"/>
      <c r="E53" s="49" t="s">
        <v>40</v>
      </c>
      <c r="F53" s="49"/>
      <c r="G53" s="49" t="s">
        <v>39</v>
      </c>
      <c r="H53" s="49"/>
      <c r="I53" s="49"/>
      <c r="J53" s="49"/>
      <c r="K53" s="49"/>
      <c r="L53" s="49"/>
      <c r="M53" s="56"/>
    </row>
    <row r="54" spans="1:13" ht="84.95" customHeight="1">
      <c r="A54" s="661" t="s">
        <v>49</v>
      </c>
      <c r="B54" s="662"/>
      <c r="C54" s="662"/>
      <c r="D54" s="662"/>
      <c r="E54" s="662"/>
      <c r="F54" s="662"/>
      <c r="G54" s="662"/>
      <c r="H54" s="662"/>
      <c r="I54" s="662"/>
      <c r="J54" s="662"/>
      <c r="K54" s="662"/>
      <c r="L54" s="662"/>
      <c r="M54" s="663"/>
    </row>
    <row r="55" spans="1:13" ht="35.1" customHeight="1">
      <c r="A55" s="6" t="s">
        <v>41</v>
      </c>
      <c r="B55" s="44"/>
      <c r="C55" s="44"/>
      <c r="D55" s="44"/>
      <c r="E55" s="44"/>
      <c r="F55" s="44"/>
      <c r="G55" s="45"/>
      <c r="H55" s="7" t="s">
        <v>11</v>
      </c>
      <c r="I55" s="46">
        <f>I28+1</f>
        <v>45742</v>
      </c>
      <c r="J55" s="44"/>
      <c r="K55" s="44"/>
      <c r="L55" s="44"/>
      <c r="M55" s="47"/>
    </row>
    <row r="56" spans="1:13" ht="16.5" customHeight="1">
      <c r="A56" s="91" t="s">
        <v>12</v>
      </c>
      <c r="B56" s="9"/>
      <c r="C56" s="10"/>
      <c r="D56" s="92" t="s">
        <v>13</v>
      </c>
      <c r="E56" s="9"/>
      <c r="F56" s="9"/>
      <c r="G56" s="9"/>
      <c r="H56" s="91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8" t="s">
        <v>15</v>
      </c>
      <c r="B57" s="49"/>
      <c r="C57" s="10"/>
      <c r="D57" s="62" t="str">
        <f>D30</f>
        <v>SLEVÁRNA SAINT GOBAIN - BEROUN</v>
      </c>
      <c r="E57" s="49"/>
      <c r="F57" s="49"/>
      <c r="G57" s="49"/>
      <c r="H57" s="48" t="s">
        <v>14</v>
      </c>
      <c r="I57" s="93">
        <f>I30</f>
        <v>731438138</v>
      </c>
      <c r="J57" s="49"/>
      <c r="K57" s="49"/>
      <c r="L57" s="49"/>
      <c r="M57" s="50"/>
    </row>
    <row r="58" spans="1:13" ht="12.95" customHeight="1">
      <c r="A58" s="51"/>
      <c r="B58" s="94"/>
      <c r="C58" s="51"/>
      <c r="D58" s="95"/>
      <c r="E58" s="94"/>
      <c r="F58" s="12"/>
      <c r="G58" s="94"/>
      <c r="H58" s="94"/>
      <c r="I58" s="94"/>
      <c r="J58" s="94"/>
      <c r="K58" s="95"/>
      <c r="L58" s="51"/>
      <c r="M58" s="95"/>
    </row>
    <row r="59" spans="1:13" ht="18" customHeight="1">
      <c r="A59" s="13"/>
      <c r="B59" s="44"/>
      <c r="C59" s="14" t="s">
        <v>16</v>
      </c>
      <c r="D59" s="47"/>
      <c r="E59" s="52" t="s">
        <v>17</v>
      </c>
      <c r="F59" s="15" t="s">
        <v>18</v>
      </c>
      <c r="G59" s="44" t="s">
        <v>19</v>
      </c>
      <c r="H59" s="44"/>
      <c r="I59" s="16" t="s">
        <v>20</v>
      </c>
      <c r="J59" s="16" t="s">
        <v>21</v>
      </c>
      <c r="K59" s="47"/>
      <c r="L59" s="92" t="s">
        <v>22</v>
      </c>
      <c r="M59" s="10"/>
    </row>
    <row r="60" spans="1:13" ht="15.75" customHeight="1">
      <c r="A60" s="53"/>
      <c r="B60" s="94"/>
      <c r="C60" s="51"/>
      <c r="D60" s="95"/>
      <c r="E60" s="96" t="s">
        <v>23</v>
      </c>
      <c r="F60" s="12"/>
      <c r="G60" s="17" t="s">
        <v>24</v>
      </c>
      <c r="H60" s="52" t="s">
        <v>5</v>
      </c>
      <c r="I60" s="16" t="s">
        <v>25</v>
      </c>
      <c r="J60" s="18" t="s">
        <v>26</v>
      </c>
      <c r="K60" s="95"/>
      <c r="L60" s="96" t="s">
        <v>27</v>
      </c>
      <c r="M60" s="19" t="s">
        <v>28</v>
      </c>
    </row>
    <row r="61" spans="1:13">
      <c r="A61" s="54"/>
      <c r="B61" s="49"/>
      <c r="C61" s="55"/>
      <c r="D61" s="56"/>
      <c r="E61" s="49"/>
      <c r="F61" s="57"/>
      <c r="G61" s="55"/>
      <c r="H61" s="49"/>
      <c r="I61" s="16"/>
      <c r="J61" s="16"/>
      <c r="K61" s="56"/>
      <c r="L61" s="58" t="s">
        <v>29</v>
      </c>
      <c r="M61" s="59" t="s">
        <v>30</v>
      </c>
    </row>
    <row r="62" spans="1:13">
      <c r="A62" s="97">
        <v>1</v>
      </c>
      <c r="B62" s="20"/>
      <c r="C62" s="97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188" t="s">
        <v>59</v>
      </c>
      <c r="B63" s="189"/>
      <c r="C63" s="114" t="str">
        <f>JL!I12</f>
        <v>Slepičí s nudlemi</v>
      </c>
      <c r="D63" s="10"/>
      <c r="E63" s="20" t="s">
        <v>31</v>
      </c>
      <c r="F63" s="87"/>
      <c r="G63" s="23"/>
      <c r="H63" s="24"/>
      <c r="I63" s="24"/>
      <c r="J63" s="25"/>
      <c r="K63" s="94"/>
      <c r="L63" s="100"/>
      <c r="M63" s="95"/>
    </row>
    <row r="64" spans="1:13" ht="18.95" customHeight="1">
      <c r="A64" s="188" t="s">
        <v>60</v>
      </c>
      <c r="B64" s="189"/>
      <c r="C64" s="92" t="str">
        <f>JL!I15</f>
        <v>Hrachová s uzeninou</v>
      </c>
      <c r="D64" s="10"/>
      <c r="E64" s="96" t="s">
        <v>31</v>
      </c>
      <c r="F64" s="87"/>
      <c r="G64" s="101"/>
      <c r="H64" s="24"/>
      <c r="I64" s="26"/>
      <c r="J64" s="25"/>
      <c r="K64" s="9"/>
      <c r="L64" s="100"/>
      <c r="M64" s="10"/>
    </row>
    <row r="65" spans="1:13" ht="18.95" customHeight="1">
      <c r="A65" s="188" t="s">
        <v>84</v>
      </c>
      <c r="B65" s="190"/>
      <c r="C65" s="103" t="str">
        <f>JL!I19</f>
        <v>OVAROVÁ VEPŘOVÁ PLEC, ČERSTVÝ CHLÉB, KŘEN, HOŘČICE, STERILOVANÉ FEFERONY</v>
      </c>
      <c r="D65" s="10"/>
      <c r="E65" s="20" t="s">
        <v>31</v>
      </c>
      <c r="F65" s="87"/>
      <c r="G65" s="27"/>
      <c r="H65" s="24"/>
      <c r="I65" s="26"/>
      <c r="J65" s="25"/>
      <c r="K65" s="94"/>
      <c r="L65" s="105"/>
      <c r="M65" s="95"/>
    </row>
    <row r="66" spans="1:13" ht="18.95" customHeight="1">
      <c r="A66" s="188" t="s">
        <v>86</v>
      </c>
      <c r="B66" s="191"/>
      <c r="C66" s="103" t="str">
        <f>JL!I23</f>
        <v>JITRNICOVÝ PREJT nebo JELÍTKOVÝ TMAVÝ PREJT, VAŘENÉ BRAMBORY, ZELNÝ SALÁT S JARNÍ CIBULKOU</v>
      </c>
      <c r="D66" s="10"/>
      <c r="E66" s="96" t="s">
        <v>31</v>
      </c>
      <c r="F66" s="87"/>
      <c r="G66" s="27"/>
      <c r="H66" s="24"/>
      <c r="I66" s="28"/>
      <c r="J66" s="25"/>
      <c r="K66" s="94"/>
      <c r="L66" s="105"/>
      <c r="M66" s="95"/>
    </row>
    <row r="67" spans="1:13" ht="18.95" customHeight="1">
      <c r="A67" s="188" t="s">
        <v>85</v>
      </c>
      <c r="B67" s="191"/>
      <c r="C67" s="103" t="str">
        <f>JL!I27</f>
        <v>Smažený květák, vařené brambory, tatarská omáčka (květák, melanž, mléko, sůl, mouka, olej, tatarka)</v>
      </c>
      <c r="D67" s="10"/>
      <c r="E67" s="20" t="s">
        <v>31</v>
      </c>
      <c r="F67" s="87"/>
      <c r="G67" s="27"/>
      <c r="H67" s="24"/>
      <c r="I67" s="28"/>
      <c r="J67" s="25"/>
      <c r="K67" s="9"/>
      <c r="L67" s="100"/>
      <c r="M67" s="10"/>
    </row>
    <row r="68" spans="1:13" ht="18.95" customHeight="1">
      <c r="A68" s="188" t="s">
        <v>87</v>
      </c>
      <c r="B68" s="192"/>
      <c r="C68" s="103" t="str">
        <f>JL!H32</f>
        <v>4.</v>
      </c>
      <c r="D68" s="10"/>
      <c r="E68" s="20" t="s">
        <v>31</v>
      </c>
      <c r="F68" s="87"/>
      <c r="G68" s="27"/>
      <c r="H68" s="24"/>
      <c r="I68" s="28"/>
      <c r="J68" s="25"/>
      <c r="K68" s="94"/>
      <c r="L68" s="105"/>
      <c r="M68" s="95"/>
    </row>
    <row r="69" spans="1:13" ht="18.95" customHeight="1">
      <c r="A69" s="108"/>
      <c r="B69" s="109"/>
      <c r="C69" s="659"/>
      <c r="D69" s="660"/>
      <c r="E69" s="20"/>
      <c r="F69" s="87"/>
      <c r="G69" s="27"/>
      <c r="H69" s="24"/>
      <c r="I69" s="28"/>
      <c r="J69" s="25"/>
      <c r="K69" s="9"/>
      <c r="L69" s="100"/>
      <c r="M69" s="10"/>
    </row>
    <row r="70" spans="1:13" ht="18.95" customHeight="1">
      <c r="A70" s="92"/>
      <c r="B70" s="94"/>
      <c r="C70" s="92"/>
      <c r="D70" s="10"/>
      <c r="E70" s="20"/>
      <c r="F70" s="87"/>
      <c r="G70" s="29"/>
      <c r="H70" s="24"/>
      <c r="I70" s="28"/>
      <c r="J70" s="25"/>
      <c r="K70" s="94"/>
      <c r="L70" s="105"/>
      <c r="M70" s="95"/>
    </row>
    <row r="71" spans="1:13" ht="18.95" customHeight="1">
      <c r="A71" s="92"/>
      <c r="B71" s="9"/>
      <c r="C71" s="110"/>
      <c r="D71" s="111"/>
      <c r="E71" s="20"/>
      <c r="F71" s="22"/>
      <c r="G71" s="29"/>
      <c r="H71" s="24"/>
      <c r="I71" s="26"/>
      <c r="J71" s="25"/>
      <c r="K71" s="9"/>
      <c r="L71" s="100"/>
      <c r="M71" s="10"/>
    </row>
    <row r="72" spans="1:13" ht="36" customHeight="1">
      <c r="A72" s="97"/>
      <c r="B72" s="94"/>
      <c r="C72" s="92"/>
      <c r="D72" s="10"/>
      <c r="E72" s="20"/>
      <c r="F72" s="22"/>
      <c r="G72" s="29"/>
      <c r="H72" s="24"/>
      <c r="I72" s="26"/>
      <c r="J72" s="25"/>
      <c r="K72" s="9"/>
      <c r="L72" s="100"/>
      <c r="M72" s="10"/>
    </row>
    <row r="73" spans="1:13" ht="18.95" customHeight="1">
      <c r="A73" s="92"/>
      <c r="B73" s="9"/>
      <c r="C73" s="92"/>
      <c r="D73" s="10"/>
      <c r="E73" s="20"/>
      <c r="F73" s="22"/>
      <c r="G73" s="29"/>
      <c r="H73" s="24"/>
      <c r="I73" s="28"/>
      <c r="J73" s="25"/>
      <c r="K73" s="94"/>
      <c r="L73" s="105"/>
      <c r="M73" s="95"/>
    </row>
    <row r="74" spans="1:13" ht="18.95" customHeight="1">
      <c r="A74" s="92"/>
      <c r="B74" s="9"/>
      <c r="C74" s="92"/>
      <c r="D74" s="10"/>
      <c r="E74" s="20"/>
      <c r="F74" s="22"/>
      <c r="G74" s="29"/>
      <c r="H74" s="24"/>
      <c r="I74" s="26"/>
      <c r="J74" s="25"/>
      <c r="K74" s="9"/>
      <c r="L74" s="100"/>
      <c r="M74" s="10"/>
    </row>
    <row r="75" spans="1:13" ht="18.95" customHeight="1">
      <c r="A75" s="92"/>
      <c r="B75" s="9"/>
      <c r="C75" s="92"/>
      <c r="D75" s="9"/>
      <c r="E75" s="22"/>
      <c r="F75" s="22"/>
      <c r="G75" s="30"/>
      <c r="H75" s="24"/>
      <c r="I75" s="16"/>
      <c r="J75" s="16"/>
      <c r="K75" s="16"/>
      <c r="L75" s="100"/>
      <c r="M75" s="16"/>
    </row>
    <row r="76" spans="1:13" ht="18.95" customHeight="1">
      <c r="A76" s="60" t="s">
        <v>32</v>
      </c>
      <c r="H76" s="31"/>
      <c r="K76" s="32"/>
      <c r="L76" s="94"/>
      <c r="M76" s="95"/>
    </row>
    <row r="77" spans="1:13">
      <c r="A77" s="92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2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1"/>
      <c r="B79" s="94"/>
      <c r="C79" s="94"/>
      <c r="E79" s="112" t="s">
        <v>36</v>
      </c>
      <c r="F79" s="94"/>
      <c r="G79" s="94"/>
      <c r="H79" s="112" t="s">
        <v>37</v>
      </c>
      <c r="I79" s="94"/>
      <c r="J79" s="94" t="s">
        <v>42</v>
      </c>
      <c r="K79" s="94"/>
      <c r="L79" s="94"/>
      <c r="M79" s="95"/>
    </row>
    <row r="80" spans="1:13">
      <c r="A80" s="55" t="s">
        <v>38</v>
      </c>
      <c r="B80" s="49"/>
      <c r="C80" s="49" t="s">
        <v>39</v>
      </c>
      <c r="D80" s="113"/>
      <c r="E80" s="49" t="s">
        <v>40</v>
      </c>
      <c r="F80" s="49"/>
      <c r="G80" s="49" t="s">
        <v>39</v>
      </c>
      <c r="H80" s="49"/>
      <c r="I80" s="49"/>
      <c r="J80" s="49"/>
      <c r="K80" s="49"/>
      <c r="L80" s="49"/>
      <c r="M80" s="56"/>
    </row>
    <row r="81" spans="1:13" ht="84.95" customHeight="1">
      <c r="A81" s="661" t="s">
        <v>49</v>
      </c>
      <c r="B81" s="662"/>
      <c r="C81" s="662"/>
      <c r="D81" s="662"/>
      <c r="E81" s="662"/>
      <c r="F81" s="662"/>
      <c r="G81" s="662"/>
      <c r="H81" s="662"/>
      <c r="I81" s="662"/>
      <c r="J81" s="662"/>
      <c r="K81" s="662"/>
      <c r="L81" s="662"/>
      <c r="M81" s="663"/>
    </row>
    <row r="82" spans="1:13" ht="35.1" customHeight="1">
      <c r="A82" s="6" t="s">
        <v>41</v>
      </c>
      <c r="B82" s="44"/>
      <c r="C82" s="44"/>
      <c r="D82" s="44"/>
      <c r="E82" s="44"/>
      <c r="F82" s="44"/>
      <c r="G82" s="45"/>
      <c r="H82" s="7" t="s">
        <v>11</v>
      </c>
      <c r="I82" s="46">
        <f>I55+1</f>
        <v>45743</v>
      </c>
      <c r="J82" s="44"/>
      <c r="K82" s="44"/>
      <c r="L82" s="44"/>
      <c r="M82" s="47"/>
    </row>
    <row r="83" spans="1:13" ht="16.5" customHeight="1">
      <c r="A83" s="91" t="s">
        <v>12</v>
      </c>
      <c r="B83" s="9"/>
      <c r="C83" s="10"/>
      <c r="D83" s="92" t="s">
        <v>13</v>
      </c>
      <c r="E83" s="9"/>
      <c r="F83" s="9"/>
      <c r="G83" s="9"/>
      <c r="H83" s="91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8" t="s">
        <v>15</v>
      </c>
      <c r="B84" s="49"/>
      <c r="C84" s="10"/>
      <c r="D84" s="62" t="str">
        <f>D57</f>
        <v>SLEVÁRNA SAINT GOBAIN - BEROUN</v>
      </c>
      <c r="E84" s="49"/>
      <c r="F84" s="49"/>
      <c r="G84" s="49"/>
      <c r="H84" s="48" t="s">
        <v>14</v>
      </c>
      <c r="I84" s="93">
        <f>I57</f>
        <v>731438138</v>
      </c>
      <c r="J84" s="49"/>
      <c r="K84" s="49"/>
      <c r="L84" s="49"/>
      <c r="M84" s="50"/>
    </row>
    <row r="85" spans="1:13" ht="12.95" customHeight="1">
      <c r="A85" s="51"/>
      <c r="B85" s="94"/>
      <c r="C85" s="51"/>
      <c r="D85" s="95"/>
      <c r="E85" s="94"/>
      <c r="F85" s="12"/>
      <c r="G85" s="94"/>
      <c r="H85" s="94"/>
      <c r="I85" s="94"/>
      <c r="J85" s="94"/>
      <c r="K85" s="95"/>
      <c r="L85" s="51"/>
      <c r="M85" s="95"/>
    </row>
    <row r="86" spans="1:13" ht="18" customHeight="1">
      <c r="A86" s="13"/>
      <c r="B86" s="44"/>
      <c r="C86" s="14" t="s">
        <v>16</v>
      </c>
      <c r="D86" s="47"/>
      <c r="E86" s="52" t="s">
        <v>17</v>
      </c>
      <c r="F86" s="15" t="s">
        <v>18</v>
      </c>
      <c r="G86" s="44" t="s">
        <v>19</v>
      </c>
      <c r="H86" s="44"/>
      <c r="I86" s="16" t="s">
        <v>20</v>
      </c>
      <c r="J86" s="16" t="s">
        <v>21</v>
      </c>
      <c r="K86" s="47"/>
      <c r="L86" s="92" t="s">
        <v>22</v>
      </c>
      <c r="M86" s="10"/>
    </row>
    <row r="87" spans="1:13" ht="15.75" customHeight="1">
      <c r="A87" s="53"/>
      <c r="B87" s="94"/>
      <c r="C87" s="51"/>
      <c r="D87" s="95"/>
      <c r="E87" s="96" t="s">
        <v>23</v>
      </c>
      <c r="F87" s="12"/>
      <c r="G87" s="17" t="s">
        <v>24</v>
      </c>
      <c r="H87" s="52" t="s">
        <v>5</v>
      </c>
      <c r="I87" s="16" t="s">
        <v>25</v>
      </c>
      <c r="J87" s="18" t="s">
        <v>26</v>
      </c>
      <c r="K87" s="95"/>
      <c r="L87" s="96" t="s">
        <v>27</v>
      </c>
      <c r="M87" s="19" t="s">
        <v>28</v>
      </c>
    </row>
    <row r="88" spans="1:13">
      <c r="A88" s="54"/>
      <c r="B88" s="49"/>
      <c r="C88" s="55"/>
      <c r="D88" s="56"/>
      <c r="E88" s="49"/>
      <c r="F88" s="57"/>
      <c r="G88" s="55"/>
      <c r="H88" s="49"/>
      <c r="I88" s="16"/>
      <c r="J88" s="16"/>
      <c r="K88" s="56"/>
      <c r="L88" s="58" t="s">
        <v>29</v>
      </c>
      <c r="M88" s="59" t="s">
        <v>30</v>
      </c>
    </row>
    <row r="89" spans="1:13">
      <c r="A89" s="97">
        <v>1</v>
      </c>
      <c r="B89" s="20"/>
      <c r="C89" s="97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188" t="s">
        <v>59</v>
      </c>
      <c r="B90" s="189"/>
      <c r="C90" s="92" t="str">
        <f>JL!L12</f>
        <v>Hnědá s krupicí</v>
      </c>
      <c r="D90" s="10"/>
      <c r="E90" s="20" t="s">
        <v>31</v>
      </c>
      <c r="F90" s="22"/>
      <c r="G90" s="23"/>
      <c r="H90" s="24"/>
      <c r="I90" s="24"/>
      <c r="J90" s="25"/>
      <c r="K90" s="94"/>
      <c r="L90" s="100"/>
      <c r="M90" s="95"/>
    </row>
    <row r="91" spans="1:13" ht="18.95" customHeight="1">
      <c r="A91" s="188" t="s">
        <v>60</v>
      </c>
      <c r="B91" s="189"/>
      <c r="C91" s="92" t="str">
        <f>JL!L15</f>
        <v>Kapustová s paprikou a bramborami</v>
      </c>
      <c r="D91" s="10"/>
      <c r="E91" s="96" t="s">
        <v>31</v>
      </c>
      <c r="F91" s="22"/>
      <c r="G91" s="101"/>
      <c r="H91" s="24"/>
      <c r="I91" s="26"/>
      <c r="J91" s="25"/>
      <c r="K91" s="9"/>
      <c r="L91" s="100"/>
      <c r="M91" s="10"/>
    </row>
    <row r="92" spans="1:13" ht="18.95" customHeight="1">
      <c r="A92" s="188" t="s">
        <v>84</v>
      </c>
      <c r="B92" s="190"/>
      <c r="C92" s="103" t="str">
        <f>JL!L19</f>
        <v>Smažený vepřový řízek, vařené brambory s máslem, citron (vepřové maso - pečeně, mouka, vejce, mléko, brambory, pažitka)</v>
      </c>
      <c r="D92" s="10"/>
      <c r="E92" s="20" t="s">
        <v>31</v>
      </c>
      <c r="F92" s="22"/>
      <c r="G92" s="116"/>
      <c r="H92" s="24"/>
      <c r="I92" s="26"/>
      <c r="J92" s="25"/>
      <c r="K92" s="94"/>
      <c r="L92" s="105"/>
      <c r="M92" s="95"/>
    </row>
    <row r="93" spans="1:13" ht="18.95" customHeight="1">
      <c r="A93" s="188" t="s">
        <v>86</v>
      </c>
      <c r="B93" s="191"/>
      <c r="C93" s="103" t="str">
        <f>JL!L23</f>
        <v>Francouzské brambory, okurka (brambory, uzené, vejce, mléko, smetana, pepř, sůl, cibule)</v>
      </c>
      <c r="D93" s="10"/>
      <c r="E93" s="96" t="s">
        <v>31</v>
      </c>
      <c r="F93" s="22"/>
      <c r="G93" s="27"/>
      <c r="H93" s="24"/>
      <c r="I93" s="28"/>
      <c r="J93" s="25"/>
      <c r="K93" s="94"/>
      <c r="L93" s="105"/>
      <c r="M93" s="95"/>
    </row>
    <row r="94" spans="1:13" ht="18.95" customHeight="1">
      <c r="A94" s="188" t="s">
        <v>85</v>
      </c>
      <c r="B94" s="191"/>
      <c r="C94" s="103" t="str">
        <f>JL!L27</f>
        <v>Žemlovka s jablky a tvarohem  (veka, vejce, mléko, cukr, jablka, tvaroh tučný, skořice, vanilka, rozinky)</v>
      </c>
      <c r="D94" s="10"/>
      <c r="E94" s="20" t="s">
        <v>31</v>
      </c>
      <c r="F94" s="22"/>
      <c r="G94" s="27"/>
      <c r="H94" s="24"/>
      <c r="I94" s="28"/>
      <c r="J94" s="25"/>
      <c r="K94" s="9"/>
      <c r="L94" s="100"/>
      <c r="M94" s="10"/>
    </row>
    <row r="95" spans="1:13" ht="18.95" customHeight="1">
      <c r="A95" s="188" t="s">
        <v>87</v>
      </c>
      <c r="B95" s="192"/>
      <c r="C95" s="103" t="str">
        <f>JL!L32</f>
        <v>PEČENÝ TUŇÁK NA MÁSLE S BYLINKAMI, BRAMBORY S MÁSLEM A PAŽITKOU, CITRON</v>
      </c>
      <c r="D95" s="10"/>
      <c r="E95" s="20" t="s">
        <v>31</v>
      </c>
      <c r="F95" s="22"/>
      <c r="G95" s="27"/>
      <c r="H95" s="24"/>
      <c r="I95" s="28"/>
      <c r="J95" s="25"/>
      <c r="K95" s="94"/>
      <c r="L95" s="105"/>
      <c r="M95" s="95"/>
    </row>
    <row r="96" spans="1:13" ht="18.95" customHeight="1">
      <c r="A96" s="108"/>
      <c r="B96" s="109"/>
      <c r="C96" s="659"/>
      <c r="D96" s="660"/>
      <c r="E96" s="20"/>
      <c r="F96" s="22"/>
      <c r="G96" s="27"/>
      <c r="H96" s="24"/>
      <c r="I96" s="28"/>
      <c r="J96" s="25"/>
      <c r="K96" s="9"/>
      <c r="L96" s="100"/>
      <c r="M96" s="10"/>
    </row>
    <row r="97" spans="1:13" ht="18.95" customHeight="1">
      <c r="A97" s="92"/>
      <c r="B97" s="94"/>
      <c r="C97" s="92"/>
      <c r="D97" s="10"/>
      <c r="E97" s="20"/>
      <c r="F97" s="22"/>
      <c r="G97" s="29"/>
      <c r="H97" s="24"/>
      <c r="I97" s="28"/>
      <c r="J97" s="25"/>
      <c r="K97" s="94"/>
      <c r="L97" s="105"/>
      <c r="M97" s="95"/>
    </row>
    <row r="98" spans="1:13" ht="18.95" customHeight="1">
      <c r="A98" s="92"/>
      <c r="B98" s="9"/>
      <c r="C98" s="110"/>
      <c r="D98" s="111"/>
      <c r="E98" s="20"/>
      <c r="F98" s="22"/>
      <c r="G98" s="29"/>
      <c r="H98" s="24"/>
      <c r="I98" s="26"/>
      <c r="J98" s="25"/>
      <c r="K98" s="9"/>
      <c r="L98" s="100"/>
      <c r="M98" s="10"/>
    </row>
    <row r="99" spans="1:13" ht="36" customHeight="1">
      <c r="A99" s="97"/>
      <c r="B99" s="94"/>
      <c r="C99" s="92"/>
      <c r="D99" s="10"/>
      <c r="E99" s="20"/>
      <c r="F99" s="22"/>
      <c r="G99" s="29"/>
      <c r="H99" s="24"/>
      <c r="I99" s="26"/>
      <c r="J99" s="25"/>
      <c r="K99" s="9"/>
      <c r="L99" s="100"/>
      <c r="M99" s="10"/>
    </row>
    <row r="100" spans="1:13" ht="18.95" customHeight="1">
      <c r="A100" s="92"/>
      <c r="B100" s="9"/>
      <c r="C100" s="92"/>
      <c r="D100" s="10"/>
      <c r="E100" s="20"/>
      <c r="F100" s="22"/>
      <c r="G100" s="29"/>
      <c r="H100" s="24"/>
      <c r="I100" s="28"/>
      <c r="J100" s="25"/>
      <c r="K100" s="94"/>
      <c r="L100" s="105"/>
      <c r="M100" s="95"/>
    </row>
    <row r="101" spans="1:13" ht="18.95" customHeight="1">
      <c r="A101" s="92"/>
      <c r="B101" s="9"/>
      <c r="C101" s="92"/>
      <c r="D101" s="10"/>
      <c r="E101" s="20"/>
      <c r="F101" s="22"/>
      <c r="G101" s="29"/>
      <c r="H101" s="24"/>
      <c r="I101" s="26"/>
      <c r="J101" s="25"/>
      <c r="K101" s="9"/>
      <c r="L101" s="100"/>
      <c r="M101" s="10"/>
    </row>
    <row r="102" spans="1:13" ht="18.95" customHeight="1">
      <c r="A102" s="92"/>
      <c r="B102" s="9"/>
      <c r="C102" s="92"/>
      <c r="D102" s="9"/>
      <c r="E102" s="22"/>
      <c r="F102" s="22"/>
      <c r="G102" s="30"/>
      <c r="H102" s="24"/>
      <c r="I102" s="16"/>
      <c r="J102" s="16"/>
      <c r="K102" s="16"/>
      <c r="L102" s="100"/>
      <c r="M102" s="16"/>
    </row>
    <row r="103" spans="1:13" ht="18.95" customHeight="1">
      <c r="A103" s="60" t="s">
        <v>32</v>
      </c>
      <c r="H103" s="31"/>
      <c r="K103" s="32"/>
      <c r="L103" s="94"/>
      <c r="M103" s="95"/>
    </row>
    <row r="104" spans="1:13">
      <c r="A104" s="92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2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1"/>
      <c r="B106" s="94"/>
      <c r="C106" s="94"/>
      <c r="E106" s="112" t="s">
        <v>36</v>
      </c>
      <c r="F106" s="94"/>
      <c r="G106" s="94"/>
      <c r="H106" s="112" t="s">
        <v>37</v>
      </c>
      <c r="I106" s="94"/>
      <c r="J106" s="94" t="s">
        <v>42</v>
      </c>
      <c r="K106" s="94"/>
      <c r="L106" s="94"/>
      <c r="M106" s="95"/>
    </row>
    <row r="107" spans="1:13">
      <c r="A107" s="55" t="s">
        <v>38</v>
      </c>
      <c r="B107" s="49"/>
      <c r="C107" s="49" t="s">
        <v>39</v>
      </c>
      <c r="D107" s="113"/>
      <c r="E107" s="49" t="s">
        <v>40</v>
      </c>
      <c r="F107" s="49"/>
      <c r="G107" s="49" t="s">
        <v>39</v>
      </c>
      <c r="H107" s="49"/>
      <c r="I107" s="49"/>
      <c r="J107" s="49"/>
      <c r="K107" s="49"/>
      <c r="L107" s="49"/>
      <c r="M107" s="56"/>
    </row>
    <row r="108" spans="1:13" ht="84.95" customHeight="1">
      <c r="A108" s="661" t="s">
        <v>49</v>
      </c>
      <c r="B108" s="662"/>
      <c r="C108" s="662"/>
      <c r="D108" s="662"/>
      <c r="E108" s="662"/>
      <c r="F108" s="662"/>
      <c r="G108" s="662"/>
      <c r="H108" s="662"/>
      <c r="I108" s="662"/>
      <c r="J108" s="662"/>
      <c r="K108" s="662"/>
      <c r="L108" s="662"/>
      <c r="M108" s="663"/>
    </row>
    <row r="109" spans="1:13" ht="35.1" customHeight="1">
      <c r="A109" s="6" t="s">
        <v>41</v>
      </c>
      <c r="B109" s="44"/>
      <c r="C109" s="44"/>
      <c r="D109" s="44"/>
      <c r="E109" s="44"/>
      <c r="F109" s="44"/>
      <c r="G109" s="45"/>
      <c r="H109" s="7" t="s">
        <v>11</v>
      </c>
      <c r="I109" s="46">
        <f>I82+1</f>
        <v>45744</v>
      </c>
      <c r="J109" s="44"/>
      <c r="K109" s="44"/>
      <c r="L109" s="44"/>
      <c r="M109" s="47"/>
    </row>
    <row r="110" spans="1:13" ht="16.5" customHeight="1">
      <c r="A110" s="91" t="s">
        <v>12</v>
      </c>
      <c r="B110" s="9"/>
      <c r="C110" s="10"/>
      <c r="D110" s="92" t="s">
        <v>13</v>
      </c>
      <c r="E110" s="9"/>
      <c r="F110" s="9"/>
      <c r="G110" s="9"/>
      <c r="H110" s="91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8" t="s">
        <v>15</v>
      </c>
      <c r="B111" s="49"/>
      <c r="C111" s="10"/>
      <c r="D111" s="62" t="str">
        <f>D84</f>
        <v>SLEVÁRNA SAINT GOBAIN - BEROUN</v>
      </c>
      <c r="E111" s="49"/>
      <c r="F111" s="49"/>
      <c r="G111" s="49"/>
      <c r="H111" s="48" t="s">
        <v>14</v>
      </c>
      <c r="I111" s="93">
        <f>I84</f>
        <v>731438138</v>
      </c>
      <c r="J111" s="49"/>
      <c r="K111" s="49"/>
      <c r="L111" s="49"/>
      <c r="M111" s="50"/>
    </row>
    <row r="112" spans="1:13" ht="12.95" customHeight="1">
      <c r="A112" s="51"/>
      <c r="B112" s="94"/>
      <c r="C112" s="51"/>
      <c r="D112" s="95"/>
      <c r="E112" s="94"/>
      <c r="F112" s="12"/>
      <c r="G112" s="94"/>
      <c r="H112" s="94"/>
      <c r="I112" s="94"/>
      <c r="J112" s="94"/>
      <c r="K112" s="95"/>
      <c r="L112" s="51"/>
      <c r="M112" s="95"/>
    </row>
    <row r="113" spans="1:13" ht="18" customHeight="1">
      <c r="A113" s="13"/>
      <c r="B113" s="44"/>
      <c r="C113" s="14" t="s">
        <v>16</v>
      </c>
      <c r="D113" s="47"/>
      <c r="E113" s="52" t="s">
        <v>17</v>
      </c>
      <c r="F113" s="15" t="s">
        <v>18</v>
      </c>
      <c r="G113" s="44" t="s">
        <v>19</v>
      </c>
      <c r="H113" s="44"/>
      <c r="I113" s="16" t="s">
        <v>20</v>
      </c>
      <c r="J113" s="16" t="s">
        <v>21</v>
      </c>
      <c r="K113" s="47"/>
      <c r="L113" s="92" t="s">
        <v>22</v>
      </c>
      <c r="M113" s="10"/>
    </row>
    <row r="114" spans="1:13" ht="15.75" customHeight="1">
      <c r="A114" s="53"/>
      <c r="B114" s="94"/>
      <c r="C114" s="51"/>
      <c r="D114" s="95"/>
      <c r="E114" s="96" t="s">
        <v>23</v>
      </c>
      <c r="F114" s="12"/>
      <c r="G114" s="17" t="s">
        <v>24</v>
      </c>
      <c r="H114" s="52" t="s">
        <v>5</v>
      </c>
      <c r="I114" s="16" t="s">
        <v>25</v>
      </c>
      <c r="J114" s="18" t="s">
        <v>26</v>
      </c>
      <c r="K114" s="95"/>
      <c r="L114" s="96" t="s">
        <v>27</v>
      </c>
      <c r="M114" s="19" t="s">
        <v>28</v>
      </c>
    </row>
    <row r="115" spans="1:13">
      <c r="A115" s="54"/>
      <c r="B115" s="49"/>
      <c r="C115" s="55"/>
      <c r="D115" s="56"/>
      <c r="E115" s="49"/>
      <c r="F115" s="57"/>
      <c r="G115" s="55"/>
      <c r="H115" s="49"/>
      <c r="I115" s="16"/>
      <c r="J115" s="16"/>
      <c r="K115" s="56"/>
      <c r="L115" s="58" t="s">
        <v>29</v>
      </c>
      <c r="M115" s="59" t="s">
        <v>30</v>
      </c>
    </row>
    <row r="116" spans="1:13">
      <c r="A116" s="97">
        <v>1</v>
      </c>
      <c r="B116" s="20"/>
      <c r="C116" s="97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188" t="s">
        <v>59</v>
      </c>
      <c r="B117" s="189"/>
      <c r="C117" s="114" t="str">
        <f>JL!O12</f>
        <v>Zeleninová se strouháním</v>
      </c>
      <c r="D117" s="10"/>
      <c r="E117" s="20" t="s">
        <v>31</v>
      </c>
      <c r="F117" s="22"/>
      <c r="G117" s="23"/>
      <c r="H117" s="24"/>
      <c r="I117" s="24"/>
      <c r="J117" s="25"/>
      <c r="K117" s="94"/>
      <c r="L117" s="100"/>
      <c r="M117" s="95"/>
    </row>
    <row r="118" spans="1:13" ht="18.95" customHeight="1">
      <c r="A118" s="188" t="s">
        <v>60</v>
      </c>
      <c r="B118" s="189"/>
      <c r="C118" s="92" t="str">
        <f>JL!O15</f>
        <v>Gulášová polévka s bramborem</v>
      </c>
      <c r="D118" s="10"/>
      <c r="E118" s="96" t="s">
        <v>31</v>
      </c>
      <c r="F118" s="22"/>
      <c r="G118" s="101"/>
      <c r="H118" s="24"/>
      <c r="I118" s="26"/>
      <c r="J118" s="25"/>
      <c r="K118" s="9"/>
      <c r="L118" s="100"/>
      <c r="M118" s="10"/>
    </row>
    <row r="119" spans="1:13" ht="18.95" customHeight="1">
      <c r="A119" s="188" t="s">
        <v>84</v>
      </c>
      <c r="B119" s="190"/>
      <c r="C119" s="103" t="str">
        <f>JL!O19</f>
        <v>Plněné bramborové knedlíky uzeným masem, dušené zelí, cibulka (uzené, brambory, vejce, mouka, krupice, zelí, cukr, cibule, sůl, olej)</v>
      </c>
      <c r="D119" s="10"/>
      <c r="E119" s="20" t="s">
        <v>31</v>
      </c>
      <c r="F119" s="22"/>
      <c r="G119" s="27"/>
      <c r="H119" s="24"/>
      <c r="I119" s="26"/>
      <c r="J119" s="25"/>
      <c r="K119" s="94"/>
      <c r="L119" s="105"/>
      <c r="M119" s="95"/>
    </row>
    <row r="120" spans="1:13" ht="18.95" customHeight="1">
      <c r="A120" s="188" t="s">
        <v>86</v>
      </c>
      <c r="B120" s="191"/>
      <c r="C120" s="103" t="str">
        <f>JL!O23</f>
        <v>Hovězí karbanátek s kapustou a slaninou, bramborová kaše s máslem, okurka</v>
      </c>
      <c r="D120" s="10"/>
      <c r="E120" s="96" t="s">
        <v>31</v>
      </c>
      <c r="F120" s="22"/>
      <c r="G120" s="27"/>
      <c r="H120" s="24"/>
      <c r="I120" s="26"/>
      <c r="J120" s="25"/>
      <c r="K120" s="9"/>
      <c r="L120" s="100"/>
      <c r="M120" s="10"/>
    </row>
    <row r="121" spans="1:13" ht="18.95" customHeight="1">
      <c r="A121" s="188" t="s">
        <v>85</v>
      </c>
      <c r="B121" s="191"/>
      <c r="C121" s="103" t="str">
        <f>JL!O27</f>
        <v>Pikantní těstoviny linquine se zeleninou feferonkami, sypané parmezánem (ploché špagety, zelenina, česnek, chilli, bylinky, sůl, vejce a parmezán)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0"/>
      <c r="M121" s="10"/>
    </row>
    <row r="122" spans="1:13" ht="18.95" customHeight="1">
      <c r="A122" s="188" t="s">
        <v>87</v>
      </c>
      <c r="B122" s="192"/>
      <c r="C122" s="103" t="str">
        <f>JL!O32</f>
        <v>Vepřový steak, dušená ružičková kapusta, pečené americké brambory (vepřové, sůl, pepř, olej, cibule, r.kapusta, česnek, slanina, mouka)</v>
      </c>
      <c r="D122" s="10"/>
      <c r="E122" s="20" t="s">
        <v>31</v>
      </c>
      <c r="F122" s="22"/>
      <c r="G122" s="27"/>
      <c r="H122" s="24"/>
      <c r="I122" s="28"/>
      <c r="J122" s="25"/>
      <c r="K122" s="94"/>
      <c r="L122" s="105"/>
      <c r="M122" s="95"/>
    </row>
    <row r="123" spans="1:13" ht="18.95" customHeight="1">
      <c r="A123" s="108"/>
      <c r="B123" s="109"/>
      <c r="C123" s="659"/>
      <c r="D123" s="660"/>
      <c r="E123" s="20"/>
      <c r="F123" s="22"/>
      <c r="G123" s="27"/>
      <c r="H123" s="24"/>
      <c r="I123" s="28"/>
      <c r="J123" s="25"/>
      <c r="K123" s="9"/>
      <c r="L123" s="100"/>
      <c r="M123" s="10"/>
    </row>
    <row r="124" spans="1:13" ht="18.95" customHeight="1">
      <c r="A124" s="92"/>
      <c r="B124" s="94"/>
      <c r="C124" s="92"/>
      <c r="D124" s="10"/>
      <c r="E124" s="20"/>
      <c r="F124" s="22"/>
      <c r="G124" s="29"/>
      <c r="H124" s="24"/>
      <c r="I124" s="28"/>
      <c r="J124" s="25"/>
      <c r="K124" s="94"/>
      <c r="L124" s="105"/>
      <c r="M124" s="95"/>
    </row>
    <row r="125" spans="1:13" ht="18.95" customHeight="1">
      <c r="A125" s="92"/>
      <c r="B125" s="9"/>
      <c r="C125" s="110"/>
      <c r="D125" s="111"/>
      <c r="E125" s="20"/>
      <c r="F125" s="22"/>
      <c r="G125" s="29"/>
      <c r="H125" s="24"/>
      <c r="I125" s="26"/>
      <c r="J125" s="25"/>
      <c r="K125" s="9"/>
      <c r="L125" s="100"/>
      <c r="M125" s="10"/>
    </row>
    <row r="126" spans="1:13" ht="36" customHeight="1">
      <c r="A126" s="97"/>
      <c r="B126" s="94"/>
      <c r="C126" s="92"/>
      <c r="D126" s="10"/>
      <c r="E126" s="20"/>
      <c r="F126" s="22"/>
      <c r="G126" s="29"/>
      <c r="H126" s="24"/>
      <c r="I126" s="26"/>
      <c r="J126" s="25"/>
      <c r="K126" s="9"/>
      <c r="L126" s="100"/>
      <c r="M126" s="10"/>
    </row>
    <row r="127" spans="1:13" ht="18.95" customHeight="1">
      <c r="A127" s="92"/>
      <c r="B127" s="9"/>
      <c r="C127" s="92"/>
      <c r="D127" s="10"/>
      <c r="E127" s="20"/>
      <c r="F127" s="22"/>
      <c r="G127" s="29"/>
      <c r="H127" s="24"/>
      <c r="I127" s="28"/>
      <c r="J127" s="25"/>
      <c r="K127" s="94"/>
      <c r="L127" s="105"/>
      <c r="M127" s="95"/>
    </row>
    <row r="128" spans="1:13" ht="18.95" customHeight="1">
      <c r="A128" s="92"/>
      <c r="B128" s="9"/>
      <c r="C128" s="92"/>
      <c r="D128" s="10"/>
      <c r="E128" s="20"/>
      <c r="F128" s="22"/>
      <c r="G128" s="29"/>
      <c r="H128" s="24"/>
      <c r="I128" s="26"/>
      <c r="J128" s="25"/>
      <c r="K128" s="9"/>
      <c r="L128" s="100"/>
      <c r="M128" s="10"/>
    </row>
    <row r="129" spans="1:13" ht="18.95" customHeight="1">
      <c r="A129" s="92"/>
      <c r="B129" s="9"/>
      <c r="C129" s="92"/>
      <c r="D129" s="9"/>
      <c r="E129" s="22"/>
      <c r="F129" s="22"/>
      <c r="G129" s="30"/>
      <c r="H129" s="24"/>
      <c r="I129" s="16"/>
      <c r="J129" s="16"/>
      <c r="K129" s="16"/>
      <c r="L129" s="100"/>
      <c r="M129" s="16"/>
    </row>
    <row r="130" spans="1:13" ht="18.95" customHeight="1">
      <c r="A130" s="60" t="s">
        <v>32</v>
      </c>
      <c r="H130" s="31"/>
      <c r="K130" s="32"/>
      <c r="L130" s="94"/>
      <c r="M130" s="95"/>
    </row>
    <row r="131" spans="1:13">
      <c r="A131" s="92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2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1"/>
      <c r="B133" s="94"/>
      <c r="C133" s="94"/>
      <c r="E133" s="112" t="s">
        <v>36</v>
      </c>
      <c r="F133" s="94"/>
      <c r="G133" s="94"/>
      <c r="H133" s="112" t="s">
        <v>37</v>
      </c>
      <c r="I133" s="94"/>
      <c r="J133" s="94" t="s">
        <v>42</v>
      </c>
      <c r="K133" s="94"/>
      <c r="L133" s="94"/>
      <c r="M133" s="95"/>
    </row>
    <row r="134" spans="1:13">
      <c r="A134" s="55" t="s">
        <v>38</v>
      </c>
      <c r="B134" s="49"/>
      <c r="C134" s="49" t="s">
        <v>39</v>
      </c>
      <c r="D134" s="113"/>
      <c r="E134" s="49" t="s">
        <v>40</v>
      </c>
      <c r="F134" s="49"/>
      <c r="G134" s="49" t="s">
        <v>39</v>
      </c>
      <c r="H134" s="49"/>
      <c r="I134" s="49"/>
      <c r="J134" s="49"/>
      <c r="K134" s="49"/>
      <c r="L134" s="49"/>
      <c r="M134" s="56"/>
    </row>
    <row r="135" spans="1:13" ht="84.95" customHeight="1">
      <c r="A135" s="661" t="s">
        <v>49</v>
      </c>
      <c r="B135" s="662"/>
      <c r="C135" s="662"/>
      <c r="D135" s="662"/>
      <c r="E135" s="662"/>
      <c r="F135" s="662"/>
      <c r="G135" s="662"/>
      <c r="H135" s="662"/>
      <c r="I135" s="662"/>
      <c r="J135" s="662"/>
      <c r="K135" s="662"/>
      <c r="L135" s="662"/>
      <c r="M135" s="663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6CE11-8374-4FF1-98A5-2C373C6AE259}">
  <sheetPr>
    <tabColor rgb="FF7030A0"/>
  </sheetPr>
  <dimension ref="A1:M137"/>
  <sheetViews>
    <sheetView workbookViewId="0">
      <selection activeCell="F8" sqref="F8:G8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10.710937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4"/>
      <c r="C1" s="44"/>
      <c r="D1" s="44"/>
      <c r="E1" s="44"/>
      <c r="F1" s="44"/>
      <c r="G1" s="45"/>
      <c r="H1" s="7" t="s">
        <v>11</v>
      </c>
      <c r="I1" s="46">
        <f>JL!B10</f>
        <v>45740</v>
      </c>
      <c r="J1" s="44"/>
      <c r="K1" s="44"/>
      <c r="L1" s="44"/>
      <c r="M1" s="47"/>
    </row>
    <row r="2" spans="1:13" ht="16.5" customHeight="1">
      <c r="A2" s="91" t="s">
        <v>12</v>
      </c>
      <c r="B2" s="9"/>
      <c r="C2" s="10"/>
      <c r="D2" s="92" t="s">
        <v>13</v>
      </c>
      <c r="E2" s="9"/>
      <c r="F2" s="9"/>
      <c r="G2" s="9"/>
      <c r="H2" s="91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8" t="s">
        <v>15</v>
      </c>
      <c r="B3" s="49"/>
      <c r="C3" s="10"/>
      <c r="D3" s="62" t="s">
        <v>105</v>
      </c>
      <c r="E3" s="49"/>
      <c r="F3" s="49"/>
      <c r="G3" s="49"/>
      <c r="H3" s="48" t="s">
        <v>14</v>
      </c>
      <c r="I3" s="185"/>
      <c r="J3" s="187"/>
      <c r="K3" s="186"/>
      <c r="L3" s="187"/>
      <c r="M3" s="50"/>
    </row>
    <row r="4" spans="1:13" ht="12.95" customHeight="1">
      <c r="A4" s="366" t="s">
        <v>215</v>
      </c>
      <c r="B4" s="367" t="s">
        <v>216</v>
      </c>
      <c r="C4" s="366" t="s">
        <v>217</v>
      </c>
      <c r="D4" s="368"/>
      <c r="E4" s="664" t="s">
        <v>218</v>
      </c>
      <c r="F4" s="665"/>
      <c r="G4" s="665"/>
      <c r="H4" s="665"/>
      <c r="I4" s="369"/>
      <c r="J4" s="369"/>
      <c r="K4" s="368"/>
      <c r="L4" s="370" t="s">
        <v>219</v>
      </c>
      <c r="M4" s="368"/>
    </row>
    <row r="5" spans="1:13" ht="18" customHeight="1">
      <c r="A5" s="666" t="s">
        <v>220</v>
      </c>
      <c r="B5" s="667"/>
      <c r="C5" s="371" t="s">
        <v>16</v>
      </c>
      <c r="D5" s="372"/>
      <c r="E5" s="373" t="s">
        <v>17</v>
      </c>
      <c r="F5" s="374" t="s">
        <v>18</v>
      </c>
      <c r="G5" s="375" t="s">
        <v>19</v>
      </c>
      <c r="H5" s="375"/>
      <c r="I5" s="376" t="s">
        <v>20</v>
      </c>
      <c r="J5" s="376" t="s">
        <v>21</v>
      </c>
      <c r="K5" s="372"/>
      <c r="L5" s="377" t="s">
        <v>22</v>
      </c>
      <c r="M5" s="378"/>
    </row>
    <row r="6" spans="1:13" ht="15.75" customHeight="1">
      <c r="A6" s="379"/>
      <c r="B6" s="369"/>
      <c r="C6" s="366"/>
      <c r="D6" s="368"/>
      <c r="E6" s="380" t="s">
        <v>23</v>
      </c>
      <c r="F6" s="381"/>
      <c r="G6" s="382" t="s">
        <v>24</v>
      </c>
      <c r="H6" s="373" t="s">
        <v>5</v>
      </c>
      <c r="I6" s="376" t="s">
        <v>25</v>
      </c>
      <c r="J6" s="383" t="s">
        <v>26</v>
      </c>
      <c r="K6" s="368"/>
      <c r="L6" s="380" t="s">
        <v>27</v>
      </c>
      <c r="M6" s="384" t="s">
        <v>28</v>
      </c>
    </row>
    <row r="7" spans="1:13">
      <c r="A7" s="393"/>
      <c r="B7" s="386"/>
      <c r="C7" s="390"/>
      <c r="D7" s="388"/>
      <c r="E7" s="386"/>
      <c r="F7" s="389"/>
      <c r="G7" s="390"/>
      <c r="H7" s="386"/>
      <c r="I7" s="376"/>
      <c r="J7" s="376"/>
      <c r="K7" s="388"/>
      <c r="L7" s="391" t="s">
        <v>29</v>
      </c>
      <c r="M7" s="392" t="s">
        <v>30</v>
      </c>
    </row>
    <row r="8" spans="1:13">
      <c r="A8" s="97">
        <v>1</v>
      </c>
      <c r="B8" s="20"/>
      <c r="C8" s="97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188" t="s">
        <v>59</v>
      </c>
      <c r="B9" s="189"/>
      <c r="C9" s="92" t="str">
        <f>JL!C12</f>
        <v>Hovězí s vaječnou sedlinou</v>
      </c>
      <c r="D9" s="10"/>
      <c r="E9" s="20" t="s">
        <v>31</v>
      </c>
      <c r="F9" s="22"/>
      <c r="G9" s="23"/>
      <c r="H9" s="24"/>
      <c r="I9" s="24"/>
      <c r="J9" s="25"/>
      <c r="K9" s="94"/>
      <c r="L9" s="100"/>
      <c r="M9" s="95"/>
    </row>
    <row r="10" spans="1:13" ht="18.95" customHeight="1">
      <c r="A10" s="188" t="s">
        <v>60</v>
      </c>
      <c r="B10" s="189"/>
      <c r="C10" s="92" t="str">
        <f>JL!C15</f>
        <v>Zelná bílá se slaninou a bramborami</v>
      </c>
      <c r="D10" s="10"/>
      <c r="E10" s="96" t="s">
        <v>31</v>
      </c>
      <c r="F10" s="22"/>
      <c r="G10" s="101"/>
      <c r="H10" s="24"/>
      <c r="I10" s="26"/>
      <c r="J10" s="25"/>
      <c r="K10" s="9"/>
      <c r="L10" s="100"/>
      <c r="M10" s="10"/>
    </row>
    <row r="11" spans="1:13" ht="18.95" customHeight="1">
      <c r="A11" s="188" t="s">
        <v>84</v>
      </c>
      <c r="B11" s="190"/>
      <c r="C11" s="103" t="str">
        <f>JL!C19</f>
        <v>Hovězí vařené zadní, koprová omáčka, houskové knedlíky (hovězí maso, mléko, smetana, kopr, cukr, sůl, ocet, mouka, máslo)</v>
      </c>
      <c r="D11" s="10"/>
      <c r="E11" s="20" t="s">
        <v>31</v>
      </c>
      <c r="F11" s="22"/>
      <c r="G11" s="27"/>
      <c r="H11" s="104"/>
      <c r="I11" s="26"/>
      <c r="J11" s="25"/>
      <c r="K11" s="94"/>
      <c r="L11" s="105"/>
      <c r="M11" s="95"/>
    </row>
    <row r="12" spans="1:13" ht="18.95" customHeight="1">
      <c r="A12" s="188" t="s">
        <v>86</v>
      </c>
      <c r="B12" s="191"/>
      <c r="C12" s="103" t="str">
        <f>JL!C23</f>
        <v>Pečená sekaná, bramborová kaše, okurka (mleté maso, cibule, uzená slanina, máčená žemle, česnek, majoránka)</v>
      </c>
      <c r="D12" s="10"/>
      <c r="E12" s="96" t="s">
        <v>31</v>
      </c>
      <c r="F12" s="22"/>
      <c r="G12" s="27"/>
      <c r="H12" s="24"/>
      <c r="I12" s="26"/>
      <c r="J12" s="25"/>
      <c r="K12" s="9"/>
      <c r="L12" s="100"/>
      <c r="M12" s="10"/>
    </row>
    <row r="13" spans="1:13" ht="18.95" customHeight="1">
      <c r="A13" s="188" t="s">
        <v>85</v>
      </c>
      <c r="B13" s="191"/>
      <c r="C13" s="103" t="str">
        <f>JL!C27</f>
        <v>Fazolová směs s rajčaty a bramborami, vařené vejce, chléb (fazole bílé, fazole tmavé, paprika, rajčata, brambory, česnek, protlak, koření, pepř, sůl)</v>
      </c>
      <c r="D13" s="10"/>
      <c r="E13" s="20" t="s">
        <v>31</v>
      </c>
      <c r="F13" s="22"/>
      <c r="G13" s="27"/>
      <c r="H13" s="24"/>
      <c r="I13" s="28"/>
      <c r="J13" s="25"/>
      <c r="K13" s="9"/>
      <c r="L13" s="100"/>
      <c r="M13" s="10"/>
    </row>
    <row r="14" spans="1:13" ht="18.95" customHeight="1">
      <c r="A14" s="188" t="s">
        <v>87</v>
      </c>
      <c r="B14" s="192"/>
      <c r="C14" s="103" t="str">
        <f>JL!C32</f>
        <v>Kuřecí steak zapečený se šunkou, broskví a sýrem, smažené krokety (kuřecí prsa, broskve, sýr, šunka, sůl, pepř, mouka )</v>
      </c>
      <c r="D14" s="10"/>
      <c r="E14" s="20" t="s">
        <v>31</v>
      </c>
      <c r="F14" s="22"/>
      <c r="G14" s="27"/>
      <c r="H14" s="24"/>
      <c r="I14" s="28"/>
      <c r="J14" s="25"/>
      <c r="K14" s="94"/>
      <c r="L14" s="105"/>
      <c r="M14" s="95"/>
    </row>
    <row r="15" spans="1:13" ht="18.95" customHeight="1">
      <c r="A15" s="108"/>
      <c r="B15" s="109"/>
      <c r="C15" s="659"/>
      <c r="D15" s="660"/>
      <c r="E15" s="20"/>
      <c r="F15" s="22"/>
      <c r="G15" s="27"/>
      <c r="H15" s="24"/>
      <c r="I15" s="28"/>
      <c r="J15" s="25"/>
      <c r="K15" s="9"/>
      <c r="L15" s="100"/>
      <c r="M15" s="10"/>
    </row>
    <row r="16" spans="1:13" ht="18.95" customHeight="1">
      <c r="A16" s="225" t="s">
        <v>108</v>
      </c>
      <c r="B16" s="94"/>
      <c r="C16" s="103" t="str">
        <f>'JL ŠKOLKA'!B8</f>
        <v>Vícezrnný chléb, medové máslo, ovoce</v>
      </c>
      <c r="D16" s="10"/>
      <c r="E16" s="20" t="s">
        <v>109</v>
      </c>
      <c r="F16" s="22"/>
      <c r="G16" s="29"/>
      <c r="H16" s="24"/>
      <c r="I16" s="28"/>
      <c r="J16" s="25"/>
      <c r="K16" s="94"/>
      <c r="L16" s="105"/>
      <c r="M16" s="95"/>
    </row>
    <row r="17" spans="1:13" ht="18.95" customHeight="1">
      <c r="A17" s="225" t="s">
        <v>107</v>
      </c>
      <c r="B17" s="9"/>
      <c r="C17" s="224" t="str">
        <f>'JL ŠKOLKA'!B20</f>
        <v>Houska raženka, sýrová pomazánka s kapií</v>
      </c>
      <c r="D17" s="111"/>
      <c r="E17" s="20" t="s">
        <v>109</v>
      </c>
      <c r="F17" s="22"/>
      <c r="G17" s="29"/>
      <c r="H17" s="24"/>
      <c r="I17" s="26"/>
      <c r="J17" s="25"/>
      <c r="K17" s="9"/>
      <c r="L17" s="100"/>
      <c r="M17" s="10"/>
    </row>
    <row r="18" spans="1:13" ht="36" customHeight="1">
      <c r="A18" s="97"/>
      <c r="B18" s="94"/>
      <c r="C18" s="92"/>
      <c r="D18" s="10"/>
      <c r="E18" s="20"/>
      <c r="F18" s="22"/>
      <c r="G18" s="29"/>
      <c r="H18" s="24"/>
      <c r="I18" s="28"/>
      <c r="J18" s="25"/>
      <c r="K18" s="94"/>
      <c r="L18" s="105"/>
      <c r="M18" s="95"/>
    </row>
    <row r="19" spans="1:13" ht="18.95" customHeight="1">
      <c r="A19" s="92"/>
      <c r="B19" s="9"/>
      <c r="C19" s="92"/>
      <c r="D19" s="10"/>
      <c r="E19" s="20"/>
      <c r="F19" s="22"/>
      <c r="G19" s="29"/>
      <c r="H19" s="24"/>
      <c r="I19" s="26"/>
      <c r="J19" s="25"/>
      <c r="K19" s="9"/>
      <c r="L19" s="100"/>
      <c r="M19" s="10"/>
    </row>
    <row r="20" spans="1:13" ht="18.95" customHeight="1">
      <c r="A20" s="92"/>
      <c r="B20" s="9"/>
      <c r="C20" s="92"/>
      <c r="D20" s="10"/>
      <c r="E20" s="20"/>
      <c r="F20" s="22"/>
      <c r="G20" s="29"/>
      <c r="H20" s="24"/>
      <c r="I20" s="26"/>
      <c r="J20" s="25"/>
      <c r="K20" s="9"/>
      <c r="L20" s="100"/>
      <c r="M20" s="10"/>
    </row>
    <row r="21" spans="1:13" ht="18.95" customHeight="1">
      <c r="A21" s="92"/>
      <c r="B21" s="9"/>
      <c r="C21" s="92"/>
      <c r="D21" s="9"/>
      <c r="E21" s="22"/>
      <c r="F21" s="22"/>
      <c r="G21" s="30"/>
      <c r="H21" s="24"/>
      <c r="I21" s="16"/>
      <c r="J21" s="16"/>
      <c r="K21" s="16"/>
      <c r="L21" s="100"/>
      <c r="M21" s="16"/>
    </row>
    <row r="22" spans="1:13" ht="18.95" customHeight="1">
      <c r="A22" s="60" t="s">
        <v>32</v>
      </c>
      <c r="H22" s="31"/>
      <c r="K22" s="32"/>
      <c r="L22" s="94"/>
      <c r="M22" s="95"/>
    </row>
    <row r="23" spans="1:13">
      <c r="A23" s="92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2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1"/>
      <c r="B25" s="94"/>
      <c r="C25" s="94"/>
      <c r="E25" s="112" t="s">
        <v>36</v>
      </c>
      <c r="F25" s="94"/>
      <c r="G25" s="94"/>
      <c r="H25" s="112" t="s">
        <v>37</v>
      </c>
      <c r="I25" s="94"/>
      <c r="J25" s="94" t="s">
        <v>175</v>
      </c>
      <c r="K25" s="94"/>
      <c r="L25" s="94"/>
      <c r="M25" s="95"/>
    </row>
    <row r="26" spans="1:13">
      <c r="A26" s="55" t="s">
        <v>38</v>
      </c>
      <c r="B26" s="49"/>
      <c r="C26" s="49" t="s">
        <v>39</v>
      </c>
      <c r="D26" s="113"/>
      <c r="E26" s="49" t="s">
        <v>40</v>
      </c>
      <c r="F26" s="49"/>
      <c r="G26" s="49" t="s">
        <v>39</v>
      </c>
      <c r="H26" s="49"/>
      <c r="I26" s="49"/>
      <c r="J26" s="49"/>
      <c r="K26" s="49"/>
      <c r="L26" s="49"/>
      <c r="M26" s="56"/>
    </row>
    <row r="27" spans="1:13" ht="84.95" customHeight="1">
      <c r="A27" s="661" t="s">
        <v>49</v>
      </c>
      <c r="B27" s="662"/>
      <c r="C27" s="662"/>
      <c r="D27" s="662"/>
      <c r="E27" s="662"/>
      <c r="F27" s="662"/>
      <c r="G27" s="662"/>
      <c r="H27" s="662"/>
      <c r="I27" s="662"/>
      <c r="J27" s="662"/>
      <c r="K27" s="662"/>
      <c r="L27" s="662"/>
      <c r="M27" s="663"/>
    </row>
    <row r="28" spans="1:13" ht="35.1" customHeight="1">
      <c r="A28" s="6" t="s">
        <v>41</v>
      </c>
      <c r="B28" s="44"/>
      <c r="C28" s="44"/>
      <c r="D28" s="44"/>
      <c r="E28" s="44"/>
      <c r="F28" s="44"/>
      <c r="G28" s="45"/>
      <c r="H28" s="7" t="s">
        <v>11</v>
      </c>
      <c r="I28" s="46">
        <f>I1+1</f>
        <v>45741</v>
      </c>
      <c r="J28" s="44"/>
      <c r="K28" s="44"/>
      <c r="L28" s="44"/>
      <c r="M28" s="47"/>
    </row>
    <row r="29" spans="1:13" ht="16.5" customHeight="1">
      <c r="A29" s="91" t="s">
        <v>12</v>
      </c>
      <c r="B29" s="9"/>
      <c r="C29" s="10"/>
      <c r="D29" s="92" t="s">
        <v>13</v>
      </c>
      <c r="E29" s="9"/>
      <c r="F29" s="9"/>
      <c r="G29" s="9"/>
      <c r="H29" s="91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8" t="s">
        <v>15</v>
      </c>
      <c r="B30" s="49"/>
      <c r="C30" s="10"/>
      <c r="D30" s="62" t="str">
        <f>D3</f>
        <v>MŠ PETRKLÍČ + ZŠ PETRKLÍČ</v>
      </c>
      <c r="E30" s="49"/>
      <c r="F30" s="49"/>
      <c r="G30" s="49"/>
      <c r="H30" s="48" t="s">
        <v>14</v>
      </c>
      <c r="I30" s="93">
        <f>I3</f>
        <v>0</v>
      </c>
      <c r="J30" s="49"/>
      <c r="K30" s="49"/>
      <c r="L30" s="49"/>
      <c r="M30" s="50"/>
    </row>
    <row r="31" spans="1:13" ht="12.95" customHeight="1">
      <c r="A31" s="366" t="s">
        <v>215</v>
      </c>
      <c r="B31" s="367" t="s">
        <v>216</v>
      </c>
      <c r="C31" s="366" t="s">
        <v>217</v>
      </c>
      <c r="D31" s="368"/>
      <c r="E31" s="664" t="s">
        <v>218</v>
      </c>
      <c r="F31" s="665"/>
      <c r="G31" s="665"/>
      <c r="H31" s="665"/>
      <c r="I31" s="369"/>
      <c r="J31" s="369"/>
      <c r="K31" s="368"/>
      <c r="L31" s="370" t="s">
        <v>219</v>
      </c>
      <c r="M31" s="368"/>
    </row>
    <row r="32" spans="1:13" ht="18" customHeight="1">
      <c r="A32" s="666" t="s">
        <v>220</v>
      </c>
      <c r="B32" s="667"/>
      <c r="C32" s="371" t="s">
        <v>16</v>
      </c>
      <c r="D32" s="372"/>
      <c r="E32" s="373" t="s">
        <v>17</v>
      </c>
      <c r="F32" s="374" t="s">
        <v>18</v>
      </c>
      <c r="G32" s="375" t="s">
        <v>19</v>
      </c>
      <c r="H32" s="375"/>
      <c r="I32" s="376" t="s">
        <v>20</v>
      </c>
      <c r="J32" s="376" t="s">
        <v>21</v>
      </c>
      <c r="K32" s="372"/>
      <c r="L32" s="377" t="s">
        <v>22</v>
      </c>
      <c r="M32" s="378"/>
    </row>
    <row r="33" spans="1:13" ht="15.75" customHeight="1">
      <c r="A33" s="379"/>
      <c r="B33" s="369"/>
      <c r="C33" s="366"/>
      <c r="D33" s="368"/>
      <c r="E33" s="380" t="s">
        <v>23</v>
      </c>
      <c r="F33" s="381"/>
      <c r="G33" s="382" t="s">
        <v>24</v>
      </c>
      <c r="H33" s="373" t="s">
        <v>5</v>
      </c>
      <c r="I33" s="376" t="s">
        <v>25</v>
      </c>
      <c r="J33" s="383" t="s">
        <v>26</v>
      </c>
      <c r="K33" s="368"/>
      <c r="L33" s="380" t="s">
        <v>27</v>
      </c>
      <c r="M33" s="384" t="s">
        <v>28</v>
      </c>
    </row>
    <row r="34" spans="1:13">
      <c r="A34" s="393"/>
      <c r="B34" s="386"/>
      <c r="C34" s="390"/>
      <c r="D34" s="388"/>
      <c r="E34" s="386"/>
      <c r="F34" s="389"/>
      <c r="G34" s="390"/>
      <c r="H34" s="386"/>
      <c r="I34" s="376"/>
      <c r="J34" s="376"/>
      <c r="K34" s="388"/>
      <c r="L34" s="391" t="s">
        <v>29</v>
      </c>
      <c r="M34" s="392" t="s">
        <v>30</v>
      </c>
    </row>
    <row r="35" spans="1:13">
      <c r="A35" s="97">
        <v>1</v>
      </c>
      <c r="B35" s="20"/>
      <c r="C35" s="97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98" t="s">
        <v>59</v>
      </c>
      <c r="B36" s="99"/>
      <c r="C36" s="114" t="str">
        <f>JL!F12</f>
        <v>ZABÍJAČKOVÁ POLÉVKA S KROUPAMI</v>
      </c>
      <c r="D36" s="10"/>
      <c r="E36" s="20" t="s">
        <v>31</v>
      </c>
      <c r="F36" s="87"/>
      <c r="G36" s="23"/>
      <c r="H36" s="24"/>
      <c r="I36" s="24"/>
      <c r="J36" s="25"/>
      <c r="K36" s="94"/>
      <c r="L36" s="100"/>
      <c r="M36" s="95"/>
    </row>
    <row r="37" spans="1:13" ht="18.95" customHeight="1">
      <c r="A37" s="98" t="s">
        <v>60</v>
      </c>
      <c r="B37" s="99"/>
      <c r="C37" s="92" t="str">
        <f>JL!F15</f>
        <v>Brokolicový krém</v>
      </c>
      <c r="D37" s="10"/>
      <c r="E37" s="96" t="s">
        <v>31</v>
      </c>
      <c r="F37" s="87"/>
      <c r="G37" s="101"/>
      <c r="H37" s="24"/>
      <c r="I37" s="26"/>
      <c r="J37" s="25"/>
      <c r="K37" s="9"/>
      <c r="L37" s="100"/>
      <c r="M37" s="10"/>
    </row>
    <row r="38" spans="1:13" ht="18.95" customHeight="1">
      <c r="A38" s="98" t="s">
        <v>73</v>
      </c>
      <c r="B38" s="102"/>
      <c r="C38" s="103" t="str">
        <f>JL!F19</f>
        <v>JITRNICE nebo JELÍTKO, VAŘENÉ BRAMBORY, SALÁT Z KYSANÉHO ZELÍ S CIBULÍ</v>
      </c>
      <c r="D38" s="10"/>
      <c r="E38" s="20" t="s">
        <v>31</v>
      </c>
      <c r="F38" s="87"/>
      <c r="G38" s="116"/>
      <c r="H38" s="24"/>
      <c r="I38" s="26"/>
      <c r="J38" s="25"/>
      <c r="K38" s="94"/>
      <c r="L38" s="105"/>
      <c r="M38" s="95"/>
    </row>
    <row r="39" spans="1:13" ht="18.95" customHeight="1">
      <c r="A39" s="98" t="s">
        <v>74</v>
      </c>
      <c r="B39" s="106"/>
      <c r="C39" s="103" t="str">
        <f>JL!F23</f>
        <v>TRADIČNÍ ZABÍJAČKOVÝ GULÁŠ ZDOBENÝ CIBULÍ (VEPŘOVÁ PLEC, VEPŘOVÝ BOK, VEPŘOVÉ BROBY), HOUSKOVÉ KNEDLÍKY</v>
      </c>
      <c r="D39" s="10"/>
      <c r="E39" s="96" t="s">
        <v>31</v>
      </c>
      <c r="F39" s="87"/>
      <c r="G39" s="27"/>
      <c r="H39" s="24"/>
      <c r="I39" s="28"/>
      <c r="J39" s="25"/>
      <c r="K39" s="94"/>
      <c r="L39" s="105"/>
      <c r="M39" s="95"/>
    </row>
    <row r="40" spans="1:13" ht="18.95" customHeight="1">
      <c r="A40" s="98" t="s">
        <v>75</v>
      </c>
      <c r="B40" s="106"/>
      <c r="C40" s="103" t="str">
        <f>JL!F27</f>
        <v>Balkánský džuveč ze sojovým masem, paprikami a rajčaty, sypaný sýrem balkánského typu</v>
      </c>
      <c r="D40" s="10"/>
      <c r="E40" s="20" t="s">
        <v>31</v>
      </c>
      <c r="F40" s="87"/>
      <c r="G40" s="27"/>
      <c r="H40" s="24"/>
      <c r="I40" s="28"/>
      <c r="J40" s="25"/>
      <c r="K40" s="9"/>
      <c r="L40" s="100"/>
      <c r="M40" s="10"/>
    </row>
    <row r="41" spans="1:13" ht="18.95" customHeight="1">
      <c r="A41" s="98" t="s">
        <v>76</v>
      </c>
      <c r="B41" s="107"/>
      <c r="C41" s="103" t="str">
        <f>JL!F32</f>
        <v>Anglická vepřová játra, americké brambory, tatarská omáčka (játra, sůl, pepř, worčestr, mouka, cibule)</v>
      </c>
      <c r="D41" s="10"/>
      <c r="E41" s="20" t="s">
        <v>31</v>
      </c>
      <c r="F41" s="87"/>
      <c r="G41" s="27"/>
      <c r="H41" s="24"/>
      <c r="I41" s="28"/>
      <c r="J41" s="25"/>
      <c r="K41" s="94"/>
      <c r="L41" s="105"/>
      <c r="M41" s="95"/>
    </row>
    <row r="42" spans="1:13" ht="18.95" customHeight="1">
      <c r="A42" s="108"/>
      <c r="B42" s="109"/>
      <c r="C42" s="659"/>
      <c r="D42" s="660"/>
      <c r="E42" s="20"/>
      <c r="F42" s="87"/>
      <c r="G42" s="27"/>
      <c r="H42" s="24"/>
      <c r="I42" s="115"/>
      <c r="J42" s="25"/>
      <c r="K42" s="9"/>
      <c r="L42" s="100"/>
      <c r="M42" s="10"/>
    </row>
    <row r="43" spans="1:13" ht="18.95" customHeight="1">
      <c r="A43" s="225" t="s">
        <v>108</v>
      </c>
      <c r="B43" s="94"/>
      <c r="C43" s="103" t="str">
        <f>'JL ŠKOLKA'!D8</f>
        <v>Ovocný jogurt, piškoty</v>
      </c>
      <c r="D43" s="10"/>
      <c r="E43" s="20" t="s">
        <v>109</v>
      </c>
      <c r="F43" s="87"/>
      <c r="G43" s="29"/>
      <c r="H43" s="24"/>
      <c r="I43" s="28"/>
      <c r="J43" s="25"/>
      <c r="K43" s="94"/>
      <c r="L43" s="105"/>
      <c r="M43" s="95"/>
    </row>
    <row r="44" spans="1:13" ht="18.95" customHeight="1">
      <c r="A44" s="225" t="s">
        <v>107</v>
      </c>
      <c r="B44" s="9"/>
      <c r="C44" s="224" t="str">
        <f>'JL ŠKOLKA'!D20</f>
        <v>Pomazánkové máslo s rohlíkem, strouhaným sýrem a zeleninou</v>
      </c>
      <c r="D44" s="111"/>
      <c r="E44" s="20" t="s">
        <v>109</v>
      </c>
      <c r="F44" s="22"/>
      <c r="G44" s="29"/>
      <c r="H44" s="24"/>
      <c r="I44" s="26"/>
      <c r="J44" s="25"/>
      <c r="K44" s="9"/>
      <c r="L44" s="100"/>
      <c r="M44" s="10"/>
    </row>
    <row r="45" spans="1:13" ht="36" customHeight="1">
      <c r="A45" s="97"/>
      <c r="B45" s="94"/>
      <c r="C45" s="92"/>
      <c r="D45" s="10"/>
      <c r="E45" s="20"/>
      <c r="F45" s="22"/>
      <c r="G45" s="29"/>
      <c r="H45" s="24"/>
      <c r="I45" s="28"/>
      <c r="J45" s="25"/>
      <c r="K45" s="94"/>
      <c r="L45" s="105"/>
      <c r="M45" s="95"/>
    </row>
    <row r="46" spans="1:13" ht="18.95" customHeight="1">
      <c r="A46" s="92"/>
      <c r="B46" s="9"/>
      <c r="C46" s="92"/>
      <c r="D46" s="10"/>
      <c r="E46" s="20"/>
      <c r="F46" s="22"/>
      <c r="G46" s="29"/>
      <c r="H46" s="24"/>
      <c r="I46" s="26"/>
      <c r="J46" s="25"/>
      <c r="K46" s="9"/>
      <c r="L46" s="100"/>
      <c r="M46" s="10"/>
    </row>
    <row r="47" spans="1:13" ht="18.95" customHeight="1">
      <c r="A47" s="92"/>
      <c r="B47" s="9"/>
      <c r="C47" s="92"/>
      <c r="D47" s="10"/>
      <c r="E47" s="20"/>
      <c r="F47" s="22"/>
      <c r="G47" s="29"/>
      <c r="H47" s="24"/>
      <c r="I47" s="26"/>
      <c r="J47" s="25"/>
      <c r="K47" s="9"/>
      <c r="L47" s="100"/>
      <c r="M47" s="10"/>
    </row>
    <row r="48" spans="1:13" ht="18.95" customHeight="1">
      <c r="A48" s="92"/>
      <c r="B48" s="9"/>
      <c r="C48" s="92"/>
      <c r="D48" s="9"/>
      <c r="E48" s="22"/>
      <c r="F48" s="22"/>
      <c r="G48" s="30"/>
      <c r="H48" s="24"/>
      <c r="I48" s="16"/>
      <c r="J48" s="16"/>
      <c r="K48" s="16"/>
      <c r="L48" s="100"/>
      <c r="M48" s="16"/>
    </row>
    <row r="49" spans="1:13" ht="18.95" customHeight="1">
      <c r="A49" s="60" t="s">
        <v>32</v>
      </c>
      <c r="H49" s="31"/>
      <c r="K49" s="32"/>
      <c r="L49" s="94"/>
      <c r="M49" s="95"/>
    </row>
    <row r="50" spans="1:13">
      <c r="A50" s="92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2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1"/>
      <c r="B52" s="94"/>
      <c r="C52" s="94"/>
      <c r="E52" s="112" t="s">
        <v>36</v>
      </c>
      <c r="F52" s="94"/>
      <c r="G52" s="94"/>
      <c r="H52" s="112" t="s">
        <v>37</v>
      </c>
      <c r="I52" s="94"/>
      <c r="J52" s="94" t="s">
        <v>175</v>
      </c>
      <c r="K52" s="94"/>
      <c r="L52" s="94"/>
      <c r="M52" s="95"/>
    </row>
    <row r="53" spans="1:13">
      <c r="A53" s="55" t="s">
        <v>38</v>
      </c>
      <c r="B53" s="49"/>
      <c r="C53" s="49" t="s">
        <v>39</v>
      </c>
      <c r="D53" s="113"/>
      <c r="E53" s="49" t="s">
        <v>40</v>
      </c>
      <c r="F53" s="49"/>
      <c r="G53" s="49" t="s">
        <v>39</v>
      </c>
      <c r="H53" s="49"/>
      <c r="I53" s="49"/>
      <c r="J53" s="49"/>
      <c r="K53" s="49"/>
      <c r="L53" s="49"/>
      <c r="M53" s="56"/>
    </row>
    <row r="54" spans="1:13" ht="84.95" customHeight="1">
      <c r="A54" s="661" t="s">
        <v>49</v>
      </c>
      <c r="B54" s="662"/>
      <c r="C54" s="662"/>
      <c r="D54" s="662"/>
      <c r="E54" s="662"/>
      <c r="F54" s="662"/>
      <c r="G54" s="662"/>
      <c r="H54" s="662"/>
      <c r="I54" s="662"/>
      <c r="J54" s="662"/>
      <c r="K54" s="662"/>
      <c r="L54" s="662"/>
      <c r="M54" s="663"/>
    </row>
    <row r="55" spans="1:13" ht="35.1" customHeight="1">
      <c r="A55" s="6" t="s">
        <v>41</v>
      </c>
      <c r="B55" s="44"/>
      <c r="C55" s="44"/>
      <c r="D55" s="44"/>
      <c r="E55" s="44"/>
      <c r="F55" s="44"/>
      <c r="G55" s="45"/>
      <c r="H55" s="7" t="s">
        <v>11</v>
      </c>
      <c r="I55" s="46">
        <f>I28+1</f>
        <v>45742</v>
      </c>
      <c r="J55" s="44"/>
      <c r="K55" s="44"/>
      <c r="L55" s="44"/>
      <c r="M55" s="47"/>
    </row>
    <row r="56" spans="1:13" ht="16.5" customHeight="1">
      <c r="A56" s="91" t="s">
        <v>12</v>
      </c>
      <c r="B56" s="9"/>
      <c r="C56" s="10"/>
      <c r="D56" s="92" t="s">
        <v>13</v>
      </c>
      <c r="E56" s="9"/>
      <c r="F56" s="9"/>
      <c r="G56" s="9"/>
      <c r="H56" s="91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8" t="s">
        <v>15</v>
      </c>
      <c r="B57" s="49"/>
      <c r="C57" s="10"/>
      <c r="D57" s="62" t="str">
        <f>D30</f>
        <v>MŠ PETRKLÍČ + ZŠ PETRKLÍČ</v>
      </c>
      <c r="E57" s="49"/>
      <c r="F57" s="49"/>
      <c r="G57" s="49"/>
      <c r="H57" s="48" t="s">
        <v>14</v>
      </c>
      <c r="I57" s="93">
        <f>I3</f>
        <v>0</v>
      </c>
      <c r="J57" s="49"/>
      <c r="K57" s="49"/>
      <c r="L57" s="49"/>
      <c r="M57" s="50"/>
    </row>
    <row r="58" spans="1:13" ht="12.95" customHeight="1">
      <c r="A58" s="366" t="s">
        <v>215</v>
      </c>
      <c r="B58" s="367" t="s">
        <v>216</v>
      </c>
      <c r="C58" s="366" t="s">
        <v>217</v>
      </c>
      <c r="D58" s="368"/>
      <c r="E58" s="664" t="s">
        <v>218</v>
      </c>
      <c r="F58" s="665"/>
      <c r="G58" s="665"/>
      <c r="H58" s="665"/>
      <c r="I58" s="369"/>
      <c r="J58" s="369"/>
      <c r="K58" s="368"/>
      <c r="L58" s="370" t="s">
        <v>219</v>
      </c>
      <c r="M58" s="368"/>
    </row>
    <row r="59" spans="1:13" ht="18" customHeight="1">
      <c r="A59" s="666" t="s">
        <v>220</v>
      </c>
      <c r="B59" s="667"/>
      <c r="C59" s="371" t="s">
        <v>16</v>
      </c>
      <c r="D59" s="372"/>
      <c r="E59" s="373" t="s">
        <v>17</v>
      </c>
      <c r="F59" s="374" t="s">
        <v>18</v>
      </c>
      <c r="G59" s="375" t="s">
        <v>19</v>
      </c>
      <c r="H59" s="375"/>
      <c r="I59" s="376" t="s">
        <v>20</v>
      </c>
      <c r="J59" s="376" t="s">
        <v>21</v>
      </c>
      <c r="K59" s="372"/>
      <c r="L59" s="377" t="s">
        <v>22</v>
      </c>
      <c r="M59" s="378"/>
    </row>
    <row r="60" spans="1:13" ht="15.75" customHeight="1">
      <c r="A60" s="379"/>
      <c r="B60" s="369"/>
      <c r="C60" s="366"/>
      <c r="D60" s="368"/>
      <c r="E60" s="380" t="s">
        <v>23</v>
      </c>
      <c r="F60" s="381"/>
      <c r="G60" s="382" t="s">
        <v>24</v>
      </c>
      <c r="H60" s="373" t="s">
        <v>5</v>
      </c>
      <c r="I60" s="376" t="s">
        <v>25</v>
      </c>
      <c r="J60" s="383" t="s">
        <v>26</v>
      </c>
      <c r="K60" s="368"/>
      <c r="L60" s="380" t="s">
        <v>27</v>
      </c>
      <c r="M60" s="384" t="s">
        <v>28</v>
      </c>
    </row>
    <row r="61" spans="1:13">
      <c r="A61" s="393"/>
      <c r="B61" s="386"/>
      <c r="C61" s="390"/>
      <c r="D61" s="388"/>
      <c r="E61" s="386"/>
      <c r="F61" s="389"/>
      <c r="G61" s="390"/>
      <c r="H61" s="386"/>
      <c r="I61" s="376"/>
      <c r="J61" s="376"/>
      <c r="K61" s="388"/>
      <c r="L61" s="391" t="s">
        <v>29</v>
      </c>
      <c r="M61" s="392" t="s">
        <v>30</v>
      </c>
    </row>
    <row r="62" spans="1:13">
      <c r="A62" s="97">
        <v>1</v>
      </c>
      <c r="B62" s="20"/>
      <c r="C62" s="97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98" t="s">
        <v>59</v>
      </c>
      <c r="B63" s="99"/>
      <c r="C63" s="114" t="str">
        <f>JL!I12</f>
        <v>Slepičí s nudlemi</v>
      </c>
      <c r="D63" s="10"/>
      <c r="E63" s="20" t="s">
        <v>31</v>
      </c>
      <c r="F63" s="87"/>
      <c r="G63" s="23"/>
      <c r="H63" s="24"/>
      <c r="I63" s="24"/>
      <c r="J63" s="25"/>
      <c r="K63" s="94"/>
      <c r="L63" s="100"/>
      <c r="M63" s="95"/>
    </row>
    <row r="64" spans="1:13" ht="18.95" customHeight="1">
      <c r="A64" s="98" t="s">
        <v>60</v>
      </c>
      <c r="B64" s="99"/>
      <c r="C64" s="92" t="str">
        <f>JL!I15</f>
        <v>Hrachová s uzeninou</v>
      </c>
      <c r="D64" s="10"/>
      <c r="E64" s="96" t="s">
        <v>31</v>
      </c>
      <c r="F64" s="87"/>
      <c r="G64" s="101"/>
      <c r="H64" s="24"/>
      <c r="I64" s="26"/>
      <c r="J64" s="25"/>
      <c r="K64" s="9"/>
      <c r="L64" s="100"/>
      <c r="M64" s="10"/>
    </row>
    <row r="65" spans="1:13" ht="18.95" customHeight="1">
      <c r="A65" s="98" t="s">
        <v>73</v>
      </c>
      <c r="B65" s="102"/>
      <c r="C65" s="103" t="str">
        <f>JL!I19</f>
        <v>OVAROVÁ VEPŘOVÁ PLEC, ČERSTVÝ CHLÉB, KŘEN, HOŘČICE, STERILOVANÉ FEFERONY</v>
      </c>
      <c r="D65" s="10"/>
      <c r="E65" s="20" t="s">
        <v>31</v>
      </c>
      <c r="F65" s="87"/>
      <c r="G65" s="27"/>
      <c r="H65" s="24"/>
      <c r="I65" s="26"/>
      <c r="J65" s="25"/>
      <c r="K65" s="94"/>
      <c r="L65" s="105"/>
      <c r="M65" s="95"/>
    </row>
    <row r="66" spans="1:13" ht="18.95" customHeight="1">
      <c r="A66" s="98" t="s">
        <v>74</v>
      </c>
      <c r="B66" s="106"/>
      <c r="C66" s="103" t="str">
        <f>JL!I23</f>
        <v>JITRNICOVÝ PREJT nebo JELÍTKOVÝ TMAVÝ PREJT, VAŘENÉ BRAMBORY, ZELNÝ SALÁT S JARNÍ CIBULKOU</v>
      </c>
      <c r="D66" s="10"/>
      <c r="E66" s="96" t="s">
        <v>31</v>
      </c>
      <c r="F66" s="87"/>
      <c r="G66" s="27"/>
      <c r="H66" s="24"/>
      <c r="I66" s="28"/>
      <c r="J66" s="25"/>
      <c r="K66" s="94"/>
      <c r="L66" s="105"/>
      <c r="M66" s="95"/>
    </row>
    <row r="67" spans="1:13" ht="18.95" customHeight="1">
      <c r="A67" s="98" t="s">
        <v>75</v>
      </c>
      <c r="B67" s="106"/>
      <c r="C67" s="103" t="str">
        <f>JL!I27</f>
        <v>Smažený květák, vařené brambory, tatarská omáčka (květák, melanž, mléko, sůl, mouka, olej, tatarka)</v>
      </c>
      <c r="D67" s="10"/>
      <c r="E67" s="20" t="s">
        <v>31</v>
      </c>
      <c r="F67" s="87"/>
      <c r="G67" s="27"/>
      <c r="H67" s="24"/>
      <c r="I67" s="28"/>
      <c r="J67" s="25"/>
      <c r="K67" s="9"/>
      <c r="L67" s="100"/>
      <c r="M67" s="10"/>
    </row>
    <row r="68" spans="1:13" ht="18.95" customHeight="1">
      <c r="A68" s="98" t="s">
        <v>76</v>
      </c>
      <c r="B68" s="107"/>
      <c r="C68" s="103" t="str">
        <f>JL!H32</f>
        <v>4.</v>
      </c>
      <c r="D68" s="10"/>
      <c r="E68" s="20" t="s">
        <v>31</v>
      </c>
      <c r="F68" s="87"/>
      <c r="G68" s="27"/>
      <c r="H68" s="24"/>
      <c r="I68" s="28"/>
      <c r="J68" s="25"/>
      <c r="K68" s="94"/>
      <c r="L68" s="105"/>
      <c r="M68" s="95"/>
    </row>
    <row r="69" spans="1:13" ht="18.95" customHeight="1">
      <c r="A69" s="108"/>
      <c r="B69" s="109"/>
      <c r="C69" s="659"/>
      <c r="D69" s="660"/>
      <c r="E69" s="20"/>
      <c r="F69" s="87"/>
      <c r="G69" s="27"/>
      <c r="H69" s="24"/>
      <c r="I69" s="28"/>
      <c r="J69" s="25"/>
      <c r="K69" s="9"/>
      <c r="L69" s="100"/>
      <c r="M69" s="10"/>
    </row>
    <row r="70" spans="1:13" ht="18.95" customHeight="1">
      <c r="A70" s="225" t="s">
        <v>108</v>
      </c>
      <c r="B70" s="94"/>
      <c r="C70" s="103" t="str">
        <f>'JL ŠKOLKA'!F8</f>
        <v>Masová pomazánka, chléb, zelenina</v>
      </c>
      <c r="D70" s="10"/>
      <c r="E70" s="20" t="s">
        <v>109</v>
      </c>
      <c r="F70" s="87"/>
      <c r="G70" s="29"/>
      <c r="H70" s="24"/>
      <c r="I70" s="28"/>
      <c r="J70" s="25"/>
      <c r="K70" s="94"/>
      <c r="L70" s="105"/>
      <c r="M70" s="95"/>
    </row>
    <row r="71" spans="1:13" ht="18.95" customHeight="1">
      <c r="A71" s="225" t="s">
        <v>107</v>
      </c>
      <c r="B71" s="9"/>
      <c r="C71" s="224" t="str">
        <f>'JL ŠKOLKA'!F20</f>
        <v>Sladký loupák, pudinkovo-tvarohový dezert s ovocem</v>
      </c>
      <c r="D71" s="111"/>
      <c r="E71" s="20" t="s">
        <v>109</v>
      </c>
      <c r="F71" s="22"/>
      <c r="G71" s="29"/>
      <c r="H71" s="24"/>
      <c r="I71" s="26"/>
      <c r="J71" s="25"/>
      <c r="K71" s="9"/>
      <c r="L71" s="100"/>
      <c r="M71" s="10"/>
    </row>
    <row r="72" spans="1:13" ht="36" customHeight="1">
      <c r="A72" s="97"/>
      <c r="B72" s="94"/>
      <c r="C72" s="92"/>
      <c r="D72" s="10"/>
      <c r="E72" s="20"/>
      <c r="F72" s="22"/>
      <c r="G72" s="29"/>
      <c r="H72" s="24"/>
      <c r="I72" s="26"/>
      <c r="J72" s="25"/>
      <c r="K72" s="9"/>
      <c r="L72" s="100"/>
      <c r="M72" s="10"/>
    </row>
    <row r="73" spans="1:13" ht="18.95" customHeight="1">
      <c r="A73" s="92"/>
      <c r="B73" s="9"/>
      <c r="C73" s="92"/>
      <c r="D73" s="10"/>
      <c r="E73" s="20"/>
      <c r="F73" s="22"/>
      <c r="G73" s="29"/>
      <c r="H73" s="24"/>
      <c r="I73" s="28"/>
      <c r="J73" s="25"/>
      <c r="K73" s="94"/>
      <c r="L73" s="105"/>
      <c r="M73" s="95"/>
    </row>
    <row r="74" spans="1:13" ht="18.95" customHeight="1">
      <c r="A74" s="92"/>
      <c r="B74" s="9"/>
      <c r="C74" s="92"/>
      <c r="D74" s="10"/>
      <c r="E74" s="20"/>
      <c r="F74" s="22"/>
      <c r="G74" s="29"/>
      <c r="H74" s="24"/>
      <c r="I74" s="26"/>
      <c r="J74" s="25"/>
      <c r="K74" s="9"/>
      <c r="L74" s="100"/>
      <c r="M74" s="10"/>
    </row>
    <row r="75" spans="1:13" ht="18.95" customHeight="1">
      <c r="A75" s="92"/>
      <c r="B75" s="9"/>
      <c r="C75" s="92"/>
      <c r="D75" s="9"/>
      <c r="E75" s="22"/>
      <c r="F75" s="22"/>
      <c r="G75" s="30"/>
      <c r="H75" s="24"/>
      <c r="I75" s="16"/>
      <c r="J75" s="16"/>
      <c r="K75" s="16"/>
      <c r="L75" s="100"/>
      <c r="M75" s="16"/>
    </row>
    <row r="76" spans="1:13" ht="18.95" customHeight="1">
      <c r="A76" s="60" t="s">
        <v>32</v>
      </c>
      <c r="H76" s="31"/>
      <c r="K76" s="32"/>
      <c r="L76" s="94"/>
      <c r="M76" s="95"/>
    </row>
    <row r="77" spans="1:13">
      <c r="A77" s="92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2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1"/>
      <c r="B79" s="94"/>
      <c r="C79" s="94"/>
      <c r="E79" s="112" t="s">
        <v>36</v>
      </c>
      <c r="F79" s="94"/>
      <c r="G79" s="94"/>
      <c r="H79" s="112" t="s">
        <v>37</v>
      </c>
      <c r="I79" s="94"/>
      <c r="J79" s="94" t="s">
        <v>175</v>
      </c>
      <c r="K79" s="94"/>
      <c r="L79" s="94"/>
      <c r="M79" s="95"/>
    </row>
    <row r="80" spans="1:13">
      <c r="A80" s="55" t="s">
        <v>38</v>
      </c>
      <c r="B80" s="49"/>
      <c r="C80" s="49" t="s">
        <v>39</v>
      </c>
      <c r="D80" s="113"/>
      <c r="E80" s="49" t="s">
        <v>40</v>
      </c>
      <c r="F80" s="49"/>
      <c r="G80" s="49" t="s">
        <v>39</v>
      </c>
      <c r="H80" s="49"/>
      <c r="I80" s="49"/>
      <c r="J80" s="49"/>
      <c r="K80" s="49"/>
      <c r="L80" s="49"/>
      <c r="M80" s="56"/>
    </row>
    <row r="81" spans="1:13" ht="84.95" customHeight="1">
      <c r="A81" s="661" t="s">
        <v>49</v>
      </c>
      <c r="B81" s="662"/>
      <c r="C81" s="662"/>
      <c r="D81" s="662"/>
      <c r="E81" s="662"/>
      <c r="F81" s="662"/>
      <c r="G81" s="662"/>
      <c r="H81" s="662"/>
      <c r="I81" s="662"/>
      <c r="J81" s="662"/>
      <c r="K81" s="662"/>
      <c r="L81" s="662"/>
      <c r="M81" s="663"/>
    </row>
    <row r="82" spans="1:13" ht="35.1" customHeight="1">
      <c r="A82" s="6" t="s">
        <v>41</v>
      </c>
      <c r="B82" s="44"/>
      <c r="C82" s="44"/>
      <c r="D82" s="44"/>
      <c r="E82" s="44"/>
      <c r="F82" s="44"/>
      <c r="G82" s="45"/>
      <c r="H82" s="7" t="s">
        <v>11</v>
      </c>
      <c r="I82" s="46">
        <f>I55+1</f>
        <v>45743</v>
      </c>
      <c r="J82" s="44"/>
      <c r="K82" s="44"/>
      <c r="L82" s="44"/>
      <c r="M82" s="47"/>
    </row>
    <row r="83" spans="1:13" ht="16.5" customHeight="1">
      <c r="A83" s="91" t="s">
        <v>12</v>
      </c>
      <c r="B83" s="9"/>
      <c r="C83" s="10"/>
      <c r="D83" s="92" t="s">
        <v>13</v>
      </c>
      <c r="E83" s="9"/>
      <c r="F83" s="9"/>
      <c r="G83" s="9"/>
      <c r="H83" s="91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8" t="s">
        <v>15</v>
      </c>
      <c r="B84" s="49"/>
      <c r="C84" s="10"/>
      <c r="D84" s="62" t="str">
        <f>D57</f>
        <v>MŠ PETRKLÍČ + ZŠ PETRKLÍČ</v>
      </c>
      <c r="E84" s="49"/>
      <c r="F84" s="49"/>
      <c r="G84" s="49"/>
      <c r="H84" s="48" t="s">
        <v>14</v>
      </c>
      <c r="I84" s="93">
        <f>I57</f>
        <v>0</v>
      </c>
      <c r="J84" s="49"/>
      <c r="K84" s="49"/>
      <c r="L84" s="49"/>
      <c r="M84" s="50"/>
    </row>
    <row r="85" spans="1:13" ht="12.95" customHeight="1">
      <c r="A85" s="366" t="s">
        <v>215</v>
      </c>
      <c r="B85" s="367" t="s">
        <v>216</v>
      </c>
      <c r="C85" s="366" t="s">
        <v>217</v>
      </c>
      <c r="D85" s="368"/>
      <c r="E85" s="664" t="s">
        <v>218</v>
      </c>
      <c r="F85" s="665"/>
      <c r="G85" s="665"/>
      <c r="H85" s="665"/>
      <c r="I85" s="369"/>
      <c r="J85" s="369"/>
      <c r="K85" s="368"/>
      <c r="L85" s="370" t="s">
        <v>219</v>
      </c>
      <c r="M85" s="368"/>
    </row>
    <row r="86" spans="1:13" ht="18" customHeight="1">
      <c r="A86" s="666" t="s">
        <v>220</v>
      </c>
      <c r="B86" s="667"/>
      <c r="C86" s="371" t="s">
        <v>16</v>
      </c>
      <c r="D86" s="372"/>
      <c r="E86" s="373" t="s">
        <v>17</v>
      </c>
      <c r="F86" s="374" t="s">
        <v>18</v>
      </c>
      <c r="G86" s="375" t="s">
        <v>19</v>
      </c>
      <c r="H86" s="375"/>
      <c r="I86" s="376" t="s">
        <v>20</v>
      </c>
      <c r="J86" s="376" t="s">
        <v>21</v>
      </c>
      <c r="K86" s="372"/>
      <c r="L86" s="377" t="s">
        <v>22</v>
      </c>
      <c r="M86" s="378"/>
    </row>
    <row r="87" spans="1:13" ht="15.75" customHeight="1">
      <c r="A87" s="379"/>
      <c r="B87" s="369"/>
      <c r="C87" s="366"/>
      <c r="D87" s="368"/>
      <c r="E87" s="380" t="s">
        <v>23</v>
      </c>
      <c r="F87" s="381"/>
      <c r="G87" s="382" t="s">
        <v>24</v>
      </c>
      <c r="H87" s="373" t="s">
        <v>5</v>
      </c>
      <c r="I87" s="376" t="s">
        <v>25</v>
      </c>
      <c r="J87" s="383" t="s">
        <v>26</v>
      </c>
      <c r="K87" s="368"/>
      <c r="L87" s="380" t="s">
        <v>27</v>
      </c>
      <c r="M87" s="384" t="s">
        <v>28</v>
      </c>
    </row>
    <row r="88" spans="1:13">
      <c r="A88" s="393"/>
      <c r="B88" s="386"/>
      <c r="C88" s="390"/>
      <c r="D88" s="388"/>
      <c r="E88" s="386"/>
      <c r="F88" s="389"/>
      <c r="G88" s="390"/>
      <c r="H88" s="386"/>
      <c r="I88" s="376"/>
      <c r="J88" s="376"/>
      <c r="K88" s="388"/>
      <c r="L88" s="391" t="s">
        <v>29</v>
      </c>
      <c r="M88" s="392" t="s">
        <v>30</v>
      </c>
    </row>
    <row r="89" spans="1:13">
      <c r="A89" s="97">
        <v>1</v>
      </c>
      <c r="B89" s="20"/>
      <c r="C89" s="97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98" t="s">
        <v>59</v>
      </c>
      <c r="B90" s="99"/>
      <c r="C90" s="92" t="str">
        <f>JL!L12</f>
        <v>Hnědá s krupicí</v>
      </c>
      <c r="D90" s="10"/>
      <c r="E90" s="20" t="s">
        <v>31</v>
      </c>
      <c r="F90" s="22"/>
      <c r="G90" s="23"/>
      <c r="H90" s="24"/>
      <c r="I90" s="24"/>
      <c r="J90" s="25"/>
      <c r="K90" s="94"/>
      <c r="L90" s="100"/>
      <c r="M90" s="95"/>
    </row>
    <row r="91" spans="1:13" ht="18.95" customHeight="1">
      <c r="A91" s="98" t="s">
        <v>60</v>
      </c>
      <c r="B91" s="99"/>
      <c r="C91" s="92" t="str">
        <f>JL!L15</f>
        <v>Kapustová s paprikou a bramborami</v>
      </c>
      <c r="D91" s="10"/>
      <c r="E91" s="96" t="s">
        <v>31</v>
      </c>
      <c r="F91" s="22"/>
      <c r="G91" s="101"/>
      <c r="H91" s="24"/>
      <c r="I91" s="26"/>
      <c r="J91" s="25"/>
      <c r="K91" s="9"/>
      <c r="L91" s="100"/>
      <c r="M91" s="10"/>
    </row>
    <row r="92" spans="1:13" ht="18.95" customHeight="1">
      <c r="A92" s="98" t="s">
        <v>73</v>
      </c>
      <c r="B92" s="102"/>
      <c r="C92" s="103" t="str">
        <f>JL!L19</f>
        <v>Smažený vepřový řízek, vařené brambory s máslem, citron (vepřové maso - pečeně, mouka, vejce, mléko, brambory, pažitka)</v>
      </c>
      <c r="D92" s="10"/>
      <c r="E92" s="20" t="s">
        <v>31</v>
      </c>
      <c r="F92" s="22"/>
      <c r="G92" s="116"/>
      <c r="H92" s="24"/>
      <c r="I92" s="26"/>
      <c r="J92" s="25"/>
      <c r="K92" s="94"/>
      <c r="L92" s="105"/>
      <c r="M92" s="95"/>
    </row>
    <row r="93" spans="1:13" ht="18.95" customHeight="1">
      <c r="A93" s="98" t="s">
        <v>74</v>
      </c>
      <c r="B93" s="106"/>
      <c r="C93" s="103" t="str">
        <f>JL!L23</f>
        <v>Francouzské brambory, okurka (brambory, uzené, vejce, mléko, smetana, pepř, sůl, cibule)</v>
      </c>
      <c r="D93" s="10"/>
      <c r="E93" s="96" t="s">
        <v>31</v>
      </c>
      <c r="F93" s="22"/>
      <c r="G93" s="27"/>
      <c r="H93" s="24"/>
      <c r="I93" s="28"/>
      <c r="J93" s="25"/>
      <c r="K93" s="94"/>
      <c r="L93" s="105"/>
      <c r="M93" s="95"/>
    </row>
    <row r="94" spans="1:13" ht="18.95" customHeight="1">
      <c r="A94" s="98" t="s">
        <v>75</v>
      </c>
      <c r="B94" s="106"/>
      <c r="C94" s="103" t="str">
        <f>JL!L27</f>
        <v>Žemlovka s jablky a tvarohem  (veka, vejce, mléko, cukr, jablka, tvaroh tučný, skořice, vanilka, rozinky)</v>
      </c>
      <c r="D94" s="10"/>
      <c r="E94" s="20" t="s">
        <v>31</v>
      </c>
      <c r="F94" s="22"/>
      <c r="G94" s="27"/>
      <c r="H94" s="24"/>
      <c r="I94" s="28"/>
      <c r="J94" s="25"/>
      <c r="K94" s="9"/>
      <c r="L94" s="100"/>
      <c r="M94" s="10"/>
    </row>
    <row r="95" spans="1:13" ht="18.95" customHeight="1">
      <c r="A95" s="98" t="s">
        <v>76</v>
      </c>
      <c r="B95" s="107"/>
      <c r="C95" s="103" t="str">
        <f>JL!L32</f>
        <v>PEČENÝ TUŇÁK NA MÁSLE S BYLINKAMI, BRAMBORY S MÁSLEM A PAŽITKOU, CITRON</v>
      </c>
      <c r="D95" s="10"/>
      <c r="E95" s="20" t="s">
        <v>31</v>
      </c>
      <c r="F95" s="22"/>
      <c r="G95" s="27"/>
      <c r="H95" s="24"/>
      <c r="I95" s="28"/>
      <c r="J95" s="25"/>
      <c r="K95" s="94"/>
      <c r="L95" s="105"/>
      <c r="M95" s="95"/>
    </row>
    <row r="96" spans="1:13" ht="18.95" customHeight="1">
      <c r="A96" s="108"/>
      <c r="B96" s="109"/>
      <c r="C96" s="659"/>
      <c r="D96" s="660"/>
      <c r="E96" s="20"/>
      <c r="F96" s="22"/>
      <c r="G96" s="27"/>
      <c r="H96" s="24"/>
      <c r="I96" s="28"/>
      <c r="J96" s="25"/>
      <c r="K96" s="9"/>
      <c r="L96" s="100"/>
      <c r="M96" s="10"/>
    </row>
    <row r="97" spans="1:13" ht="18.95" customHeight="1">
      <c r="A97" s="225" t="s">
        <v>108</v>
      </c>
      <c r="B97" s="94"/>
      <c r="C97" s="103" t="str">
        <f>'JL ŠKOLKA'!H8</f>
        <v>Budapešťská pomazánka, houska, jablko</v>
      </c>
      <c r="D97" s="10"/>
      <c r="E97" s="20" t="s">
        <v>109</v>
      </c>
      <c r="F97" s="22"/>
      <c r="G97" s="29"/>
      <c r="H97" s="24"/>
      <c r="I97" s="28"/>
      <c r="J97" s="25"/>
      <c r="K97" s="94"/>
      <c r="L97" s="105"/>
      <c r="M97" s="95"/>
    </row>
    <row r="98" spans="1:13" ht="18.95" customHeight="1">
      <c r="A98" s="225" t="s">
        <v>107</v>
      </c>
      <c r="B98" s="9"/>
      <c r="C98" s="224" t="str">
        <f>'JL ŠKOLKA'!H20</f>
        <v>Rohlík s rybičkovou pomazánkou, rajčátko</v>
      </c>
      <c r="D98" s="111"/>
      <c r="E98" s="20" t="s">
        <v>109</v>
      </c>
      <c r="F98" s="22"/>
      <c r="G98" s="29"/>
      <c r="H98" s="24"/>
      <c r="I98" s="26"/>
      <c r="J98" s="25"/>
      <c r="K98" s="9"/>
      <c r="L98" s="100"/>
      <c r="M98" s="10"/>
    </row>
    <row r="99" spans="1:13" ht="36" customHeight="1">
      <c r="A99" s="97"/>
      <c r="B99" s="94"/>
      <c r="C99" s="92"/>
      <c r="D99" s="10"/>
      <c r="E99" s="20"/>
      <c r="F99" s="22"/>
      <c r="G99" s="29"/>
      <c r="H99" s="24"/>
      <c r="I99" s="26"/>
      <c r="J99" s="25"/>
      <c r="K99" s="9"/>
      <c r="L99" s="100"/>
      <c r="M99" s="10"/>
    </row>
    <row r="100" spans="1:13" ht="18.95" customHeight="1">
      <c r="A100" s="92"/>
      <c r="B100" s="9"/>
      <c r="C100" s="92"/>
      <c r="D100" s="10"/>
      <c r="E100" s="20"/>
      <c r="F100" s="22"/>
      <c r="G100" s="29"/>
      <c r="H100" s="24"/>
      <c r="I100" s="28"/>
      <c r="J100" s="25"/>
      <c r="K100" s="94"/>
      <c r="L100" s="105"/>
      <c r="M100" s="95"/>
    </row>
    <row r="101" spans="1:13" ht="18.95" customHeight="1">
      <c r="A101" s="92"/>
      <c r="B101" s="9"/>
      <c r="C101" s="92"/>
      <c r="D101" s="10"/>
      <c r="E101" s="20"/>
      <c r="F101" s="22"/>
      <c r="G101" s="29"/>
      <c r="H101" s="24"/>
      <c r="I101" s="26"/>
      <c r="J101" s="25"/>
      <c r="K101" s="9"/>
      <c r="L101" s="100"/>
      <c r="M101" s="10"/>
    </row>
    <row r="102" spans="1:13" ht="18.95" customHeight="1">
      <c r="A102" s="92"/>
      <c r="B102" s="9"/>
      <c r="C102" s="92"/>
      <c r="D102" s="9"/>
      <c r="E102" s="22"/>
      <c r="F102" s="22"/>
      <c r="G102" s="30"/>
      <c r="H102" s="24"/>
      <c r="I102" s="16"/>
      <c r="J102" s="16"/>
      <c r="K102" s="16"/>
      <c r="L102" s="100"/>
      <c r="M102" s="16"/>
    </row>
    <row r="103" spans="1:13" ht="18.95" customHeight="1">
      <c r="A103" s="60" t="s">
        <v>32</v>
      </c>
      <c r="H103" s="31"/>
      <c r="K103" s="32"/>
      <c r="L103" s="94"/>
      <c r="M103" s="95"/>
    </row>
    <row r="104" spans="1:13">
      <c r="A104" s="92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2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1"/>
      <c r="B106" s="94"/>
      <c r="C106" s="94"/>
      <c r="E106" s="112" t="s">
        <v>36</v>
      </c>
      <c r="F106" s="94"/>
      <c r="G106" s="94"/>
      <c r="H106" s="112" t="s">
        <v>37</v>
      </c>
      <c r="I106" s="94"/>
      <c r="J106" s="94" t="s">
        <v>175</v>
      </c>
      <c r="K106" s="94"/>
      <c r="L106" s="94"/>
      <c r="M106" s="95"/>
    </row>
    <row r="107" spans="1:13">
      <c r="A107" s="55" t="s">
        <v>38</v>
      </c>
      <c r="B107" s="49"/>
      <c r="C107" s="49" t="s">
        <v>39</v>
      </c>
      <c r="D107" s="113"/>
      <c r="E107" s="49" t="s">
        <v>40</v>
      </c>
      <c r="F107" s="49"/>
      <c r="G107" s="49" t="s">
        <v>39</v>
      </c>
      <c r="H107" s="49"/>
      <c r="I107" s="49"/>
      <c r="J107" s="49"/>
      <c r="K107" s="49"/>
      <c r="L107" s="49"/>
      <c r="M107" s="56"/>
    </row>
    <row r="108" spans="1:13" ht="84.95" customHeight="1">
      <c r="A108" s="661" t="s">
        <v>49</v>
      </c>
      <c r="B108" s="662"/>
      <c r="C108" s="662"/>
      <c r="D108" s="662"/>
      <c r="E108" s="662"/>
      <c r="F108" s="662"/>
      <c r="G108" s="662"/>
      <c r="H108" s="662"/>
      <c r="I108" s="662"/>
      <c r="J108" s="662"/>
      <c r="K108" s="662"/>
      <c r="L108" s="662"/>
      <c r="M108" s="663"/>
    </row>
    <row r="109" spans="1:13" ht="35.1" customHeight="1">
      <c r="A109" s="6" t="s">
        <v>41</v>
      </c>
      <c r="B109" s="44"/>
      <c r="C109" s="44"/>
      <c r="D109" s="44"/>
      <c r="E109" s="44"/>
      <c r="F109" s="44"/>
      <c r="G109" s="45"/>
      <c r="H109" s="7" t="s">
        <v>11</v>
      </c>
      <c r="I109" s="46">
        <f>I82+1</f>
        <v>45744</v>
      </c>
      <c r="J109" s="44"/>
      <c r="K109" s="44"/>
      <c r="L109" s="44"/>
      <c r="M109" s="47"/>
    </row>
    <row r="110" spans="1:13" ht="16.5" customHeight="1">
      <c r="A110" s="91" t="s">
        <v>12</v>
      </c>
      <c r="B110" s="9"/>
      <c r="C110" s="10"/>
      <c r="D110" s="92" t="s">
        <v>13</v>
      </c>
      <c r="E110" s="9"/>
      <c r="F110" s="9"/>
      <c r="G110" s="9"/>
      <c r="H110" s="91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8" t="s">
        <v>15</v>
      </c>
      <c r="B111" s="49"/>
      <c r="C111" s="10"/>
      <c r="D111" s="62" t="str">
        <f>D84</f>
        <v>MŠ PETRKLÍČ + ZŠ PETRKLÍČ</v>
      </c>
      <c r="E111" s="49"/>
      <c r="F111" s="49"/>
      <c r="G111" s="49"/>
      <c r="H111" s="48" t="s">
        <v>14</v>
      </c>
      <c r="I111" s="93">
        <f>I84</f>
        <v>0</v>
      </c>
      <c r="J111" s="49"/>
      <c r="K111" s="49"/>
      <c r="L111" s="49"/>
      <c r="M111" s="50"/>
    </row>
    <row r="112" spans="1:13" ht="12.95" customHeight="1">
      <c r="A112" s="366" t="s">
        <v>215</v>
      </c>
      <c r="B112" s="367" t="s">
        <v>216</v>
      </c>
      <c r="C112" s="366" t="s">
        <v>217</v>
      </c>
      <c r="D112" s="368"/>
      <c r="E112" s="664" t="s">
        <v>218</v>
      </c>
      <c r="F112" s="665"/>
      <c r="G112" s="665"/>
      <c r="H112" s="665"/>
      <c r="I112" s="369"/>
      <c r="J112" s="369"/>
      <c r="K112" s="368"/>
      <c r="L112" s="370" t="s">
        <v>219</v>
      </c>
      <c r="M112" s="368"/>
    </row>
    <row r="113" spans="1:13" ht="18" customHeight="1">
      <c r="A113" s="666" t="s">
        <v>220</v>
      </c>
      <c r="B113" s="667"/>
      <c r="C113" s="371" t="s">
        <v>16</v>
      </c>
      <c r="D113" s="372"/>
      <c r="E113" s="373" t="s">
        <v>17</v>
      </c>
      <c r="F113" s="374" t="s">
        <v>18</v>
      </c>
      <c r="G113" s="375" t="s">
        <v>19</v>
      </c>
      <c r="H113" s="375"/>
      <c r="I113" s="376" t="s">
        <v>20</v>
      </c>
      <c r="J113" s="376" t="s">
        <v>21</v>
      </c>
      <c r="K113" s="372"/>
      <c r="L113" s="377" t="s">
        <v>22</v>
      </c>
      <c r="M113" s="378"/>
    </row>
    <row r="114" spans="1:13" ht="15.75" customHeight="1">
      <c r="A114" s="379"/>
      <c r="B114" s="369"/>
      <c r="C114" s="366"/>
      <c r="D114" s="368"/>
      <c r="E114" s="380" t="s">
        <v>23</v>
      </c>
      <c r="F114" s="381"/>
      <c r="G114" s="382" t="s">
        <v>24</v>
      </c>
      <c r="H114" s="373" t="s">
        <v>5</v>
      </c>
      <c r="I114" s="376" t="s">
        <v>25</v>
      </c>
      <c r="J114" s="383" t="s">
        <v>26</v>
      </c>
      <c r="K114" s="368"/>
      <c r="L114" s="380" t="s">
        <v>27</v>
      </c>
      <c r="M114" s="384" t="s">
        <v>28</v>
      </c>
    </row>
    <row r="115" spans="1:13">
      <c r="A115" s="393"/>
      <c r="B115" s="386"/>
      <c r="C115" s="390"/>
      <c r="D115" s="388"/>
      <c r="E115" s="386"/>
      <c r="F115" s="389"/>
      <c r="G115" s="390"/>
      <c r="H115" s="386"/>
      <c r="I115" s="376"/>
      <c r="J115" s="376"/>
      <c r="K115" s="388"/>
      <c r="L115" s="391" t="s">
        <v>29</v>
      </c>
      <c r="M115" s="392" t="s">
        <v>30</v>
      </c>
    </row>
    <row r="116" spans="1:13">
      <c r="A116" s="97">
        <v>1</v>
      </c>
      <c r="B116" s="20"/>
      <c r="C116" s="97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98" t="s">
        <v>59</v>
      </c>
      <c r="B117" s="99"/>
      <c r="C117" s="114" t="str">
        <f>JL!O12</f>
        <v>Zeleninová se strouháním</v>
      </c>
      <c r="D117" s="10"/>
      <c r="E117" s="20" t="s">
        <v>31</v>
      </c>
      <c r="F117" s="22"/>
      <c r="G117" s="23"/>
      <c r="H117" s="24"/>
      <c r="I117" s="24"/>
      <c r="J117" s="25"/>
      <c r="K117" s="94"/>
      <c r="L117" s="100"/>
      <c r="M117" s="95"/>
    </row>
    <row r="118" spans="1:13" ht="18.95" customHeight="1">
      <c r="A118" s="98" t="s">
        <v>60</v>
      </c>
      <c r="B118" s="99"/>
      <c r="C118" s="92" t="str">
        <f>JL!O15</f>
        <v>Gulášová polévka s bramborem</v>
      </c>
      <c r="D118" s="10"/>
      <c r="E118" s="96" t="s">
        <v>31</v>
      </c>
      <c r="F118" s="22"/>
      <c r="G118" s="101"/>
      <c r="H118" s="24"/>
      <c r="I118" s="26"/>
      <c r="J118" s="25"/>
      <c r="K118" s="9"/>
      <c r="L118" s="100"/>
      <c r="M118" s="10"/>
    </row>
    <row r="119" spans="1:13" ht="18.95" customHeight="1">
      <c r="A119" s="98" t="s">
        <v>73</v>
      </c>
      <c r="B119" s="102"/>
      <c r="C119" s="103" t="str">
        <f>JL!O19</f>
        <v>Plněné bramborové knedlíky uzeným masem, dušené zelí, cibulka (uzené, brambory, vejce, mouka, krupice, zelí, cukr, cibule, sůl, olej)</v>
      </c>
      <c r="D119" s="10"/>
      <c r="E119" s="20" t="s">
        <v>31</v>
      </c>
      <c r="F119" s="22"/>
      <c r="G119" s="27"/>
      <c r="H119" s="24"/>
      <c r="I119" s="26"/>
      <c r="J119" s="25"/>
      <c r="K119" s="94"/>
      <c r="L119" s="105"/>
      <c r="M119" s="95"/>
    </row>
    <row r="120" spans="1:13" ht="18.95" customHeight="1">
      <c r="A120" s="98" t="s">
        <v>74</v>
      </c>
      <c r="B120" s="106"/>
      <c r="C120" s="103" t="str">
        <f>JL!O23</f>
        <v>Hovězí karbanátek s kapustou a slaninou, bramborová kaše s máslem, okurka</v>
      </c>
      <c r="D120" s="10"/>
      <c r="E120" s="96" t="s">
        <v>31</v>
      </c>
      <c r="F120" s="22"/>
      <c r="G120" s="27"/>
      <c r="H120" s="24"/>
      <c r="I120" s="26"/>
      <c r="J120" s="25"/>
      <c r="K120" s="9"/>
      <c r="L120" s="100"/>
      <c r="M120" s="10"/>
    </row>
    <row r="121" spans="1:13" ht="18.95" customHeight="1">
      <c r="A121" s="98" t="s">
        <v>75</v>
      </c>
      <c r="B121" s="106"/>
      <c r="C121" s="103" t="str">
        <f>JL!O27</f>
        <v>Pikantní těstoviny linquine se zeleninou feferonkami, sypané parmezánem (ploché špagety, zelenina, česnek, chilli, bylinky, sůl, vejce a parmezán)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0"/>
      <c r="M121" s="10"/>
    </row>
    <row r="122" spans="1:13" ht="18.95" customHeight="1">
      <c r="A122" s="98" t="s">
        <v>76</v>
      </c>
      <c r="B122" s="107"/>
      <c r="C122" s="103" t="str">
        <f>JL!O32</f>
        <v>Vepřový steak, dušená ružičková kapusta, pečené americké brambory (vepřové, sůl, pepř, olej, cibule, r.kapusta, česnek, slanina, mouka)</v>
      </c>
      <c r="D122" s="10"/>
      <c r="E122" s="20" t="s">
        <v>31</v>
      </c>
      <c r="F122" s="22"/>
      <c r="G122" s="27"/>
      <c r="H122" s="24"/>
      <c r="I122" s="28"/>
      <c r="J122" s="25"/>
      <c r="K122" s="94"/>
      <c r="L122" s="105"/>
      <c r="M122" s="95"/>
    </row>
    <row r="123" spans="1:13" ht="18.95" customHeight="1">
      <c r="A123" s="108"/>
      <c r="B123" s="109"/>
      <c r="C123" s="659"/>
      <c r="D123" s="660"/>
      <c r="E123" s="20"/>
      <c r="F123" s="22"/>
      <c r="G123" s="27"/>
      <c r="H123" s="24"/>
      <c r="I123" s="28"/>
      <c r="J123" s="25"/>
      <c r="K123" s="9"/>
      <c r="L123" s="100"/>
      <c r="M123" s="10"/>
    </row>
    <row r="124" spans="1:13" ht="18.95" customHeight="1">
      <c r="A124" s="225" t="s">
        <v>108</v>
      </c>
      <c r="B124" s="94"/>
      <c r="C124" s="103" t="str">
        <f>'JL ŠKOLKA'!J8</f>
        <v>Jablkový závin, kakao (Granko)</v>
      </c>
      <c r="D124" s="10"/>
      <c r="E124" s="20" t="s">
        <v>109</v>
      </c>
      <c r="F124" s="22"/>
      <c r="G124" s="29"/>
      <c r="H124" s="24"/>
      <c r="I124" s="28"/>
      <c r="J124" s="25"/>
      <c r="K124" s="94"/>
      <c r="L124" s="105"/>
      <c r="M124" s="95"/>
    </row>
    <row r="125" spans="1:13" ht="18.95" customHeight="1">
      <c r="A125" s="225" t="s">
        <v>107</v>
      </c>
      <c r="B125" s="9"/>
      <c r="C125" s="224" t="str">
        <f>'JL ŠKOLKA'!J20</f>
        <v>Chléb, máslo, strouhaný sýr, ředkvičky</v>
      </c>
      <c r="D125" s="111"/>
      <c r="E125" s="20" t="s">
        <v>109</v>
      </c>
      <c r="F125" s="22"/>
      <c r="G125" s="29"/>
      <c r="H125" s="24"/>
      <c r="I125" s="26"/>
      <c r="J125" s="25"/>
      <c r="K125" s="9"/>
      <c r="L125" s="100"/>
      <c r="M125" s="10"/>
    </row>
    <row r="126" spans="1:13" ht="36" customHeight="1">
      <c r="A126" s="97"/>
      <c r="B126" s="94"/>
      <c r="C126" s="92"/>
      <c r="D126" s="10"/>
      <c r="E126" s="20"/>
      <c r="F126" s="22"/>
      <c r="G126" s="29"/>
      <c r="H126" s="24"/>
      <c r="I126" s="26"/>
      <c r="J126" s="25"/>
      <c r="K126" s="9"/>
      <c r="L126" s="100"/>
      <c r="M126" s="10"/>
    </row>
    <row r="127" spans="1:13" ht="18.95" customHeight="1">
      <c r="A127" s="92"/>
      <c r="B127" s="9"/>
      <c r="C127" s="92"/>
      <c r="D127" s="10"/>
      <c r="E127" s="20"/>
      <c r="F127" s="22"/>
      <c r="G127" s="29"/>
      <c r="H127" s="24"/>
      <c r="I127" s="28"/>
      <c r="J127" s="25"/>
      <c r="K127" s="94"/>
      <c r="L127" s="105"/>
      <c r="M127" s="95"/>
    </row>
    <row r="128" spans="1:13" ht="18.95" customHeight="1">
      <c r="A128" s="92"/>
      <c r="B128" s="9"/>
      <c r="C128" s="92"/>
      <c r="D128" s="10"/>
      <c r="E128" s="20"/>
      <c r="F128" s="22"/>
      <c r="G128" s="29"/>
      <c r="H128" s="24"/>
      <c r="I128" s="26"/>
      <c r="J128" s="25"/>
      <c r="K128" s="9"/>
      <c r="L128" s="100"/>
      <c r="M128" s="10"/>
    </row>
    <row r="129" spans="1:13" ht="18.95" customHeight="1">
      <c r="A129" s="92"/>
      <c r="B129" s="9"/>
      <c r="C129" s="92"/>
      <c r="D129" s="9"/>
      <c r="E129" s="22"/>
      <c r="F129" s="22"/>
      <c r="G129" s="30"/>
      <c r="H129" s="24"/>
      <c r="I129" s="16"/>
      <c r="J129" s="16"/>
      <c r="K129" s="16"/>
      <c r="L129" s="100"/>
      <c r="M129" s="16"/>
    </row>
    <row r="130" spans="1:13" ht="18.95" customHeight="1">
      <c r="A130" s="60" t="s">
        <v>32</v>
      </c>
      <c r="H130" s="31"/>
      <c r="K130" s="32"/>
      <c r="L130" s="94"/>
      <c r="M130" s="95"/>
    </row>
    <row r="131" spans="1:13">
      <c r="A131" s="92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2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1"/>
      <c r="B133" s="94"/>
      <c r="C133" s="94"/>
      <c r="E133" s="112" t="s">
        <v>36</v>
      </c>
      <c r="F133" s="94"/>
      <c r="G133" s="94"/>
      <c r="H133" s="112" t="s">
        <v>37</v>
      </c>
      <c r="I133" s="94"/>
      <c r="J133" s="94" t="s">
        <v>175</v>
      </c>
      <c r="K133" s="94"/>
      <c r="L133" s="94"/>
      <c r="M133" s="95"/>
    </row>
    <row r="134" spans="1:13">
      <c r="A134" s="55" t="s">
        <v>38</v>
      </c>
      <c r="B134" s="49"/>
      <c r="C134" s="49" t="s">
        <v>39</v>
      </c>
      <c r="D134" s="113"/>
      <c r="E134" s="49" t="s">
        <v>40</v>
      </c>
      <c r="F134" s="49"/>
      <c r="G134" s="49" t="s">
        <v>39</v>
      </c>
      <c r="H134" s="49"/>
      <c r="I134" s="49"/>
      <c r="J134" s="49"/>
      <c r="K134" s="49"/>
      <c r="L134" s="49"/>
      <c r="M134" s="56"/>
    </row>
    <row r="135" spans="1:13" ht="84.95" customHeight="1">
      <c r="A135" s="661" t="s">
        <v>49</v>
      </c>
      <c r="B135" s="662"/>
      <c r="C135" s="662"/>
      <c r="D135" s="662"/>
      <c r="E135" s="662"/>
      <c r="F135" s="662"/>
      <c r="G135" s="662"/>
      <c r="H135" s="662"/>
      <c r="I135" s="662"/>
      <c r="J135" s="662"/>
      <c r="K135" s="662"/>
      <c r="L135" s="662"/>
      <c r="M135" s="663"/>
    </row>
    <row r="136" spans="1:13">
      <c r="A136" s="34"/>
    </row>
    <row r="137" spans="1:13">
      <c r="A137" s="34"/>
    </row>
  </sheetData>
  <mergeCells count="20">
    <mergeCell ref="E4:H4"/>
    <mergeCell ref="A5:B5"/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  <mergeCell ref="E112:H112"/>
    <mergeCell ref="A113:B113"/>
    <mergeCell ref="E85:H85"/>
    <mergeCell ref="A86:B86"/>
    <mergeCell ref="E58:H58"/>
    <mergeCell ref="A59:B59"/>
    <mergeCell ref="E31:H31"/>
    <mergeCell ref="A32:B32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33208-0EE1-472B-BC6F-6AE08DF70B82}">
  <sheetPr>
    <tabColor rgb="FF00B0F0"/>
  </sheetPr>
  <dimension ref="A1:M137"/>
  <sheetViews>
    <sheetView workbookViewId="0">
      <selection activeCell="L32" sqref="L32:M33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10.710937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4"/>
      <c r="C1" s="44"/>
      <c r="D1" s="44"/>
      <c r="E1" s="44"/>
      <c r="F1" s="44"/>
      <c r="G1" s="45"/>
      <c r="H1" s="7" t="s">
        <v>11</v>
      </c>
      <c r="I1" s="46">
        <f>JL!B10</f>
        <v>45740</v>
      </c>
      <c r="J1" s="44"/>
      <c r="K1" s="44"/>
      <c r="L1" s="44"/>
      <c r="M1" s="47"/>
    </row>
    <row r="2" spans="1:13" ht="16.5" customHeight="1">
      <c r="A2" s="91" t="s">
        <v>12</v>
      </c>
      <c r="B2" s="9"/>
      <c r="C2" s="10"/>
      <c r="D2" s="92" t="s">
        <v>13</v>
      </c>
      <c r="E2" s="9"/>
      <c r="F2" s="9"/>
      <c r="G2" s="9"/>
      <c r="H2" s="91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8" t="s">
        <v>15</v>
      </c>
      <c r="B3" s="49"/>
      <c r="C3" s="10"/>
      <c r="D3" s="62" t="s">
        <v>106</v>
      </c>
      <c r="E3" s="49"/>
      <c r="F3" s="49"/>
      <c r="G3" s="49"/>
      <c r="H3" s="48" t="s">
        <v>14</v>
      </c>
      <c r="I3" s="185"/>
      <c r="J3" s="187"/>
      <c r="K3" s="186"/>
      <c r="L3" s="187"/>
      <c r="M3" s="50"/>
    </row>
    <row r="4" spans="1:13" ht="12.95" customHeight="1">
      <c r="A4" s="51"/>
      <c r="B4" s="94"/>
      <c r="C4" s="51"/>
      <c r="D4" s="95"/>
      <c r="E4" s="94"/>
      <c r="F4" s="12"/>
      <c r="G4" s="94"/>
      <c r="H4" s="94"/>
      <c r="I4" s="94"/>
      <c r="J4" s="94"/>
      <c r="K4" s="95"/>
      <c r="L4" s="51"/>
      <c r="M4" s="95"/>
    </row>
    <row r="5" spans="1:13" ht="18" customHeight="1">
      <c r="A5" s="13"/>
      <c r="B5" s="44"/>
      <c r="C5" s="14" t="s">
        <v>16</v>
      </c>
      <c r="D5" s="47"/>
      <c r="E5" s="52" t="s">
        <v>17</v>
      </c>
      <c r="F5" s="15" t="s">
        <v>18</v>
      </c>
      <c r="G5" s="44" t="s">
        <v>19</v>
      </c>
      <c r="H5" s="44"/>
      <c r="I5" s="16" t="s">
        <v>20</v>
      </c>
      <c r="J5" s="16" t="s">
        <v>21</v>
      </c>
      <c r="K5" s="47"/>
      <c r="L5" s="92" t="s">
        <v>22</v>
      </c>
      <c r="M5" s="10"/>
    </row>
    <row r="6" spans="1:13" ht="15.75" customHeight="1">
      <c r="A6" s="53"/>
      <c r="B6" s="94"/>
      <c r="C6" s="51"/>
      <c r="D6" s="95"/>
      <c r="E6" s="96" t="s">
        <v>23</v>
      </c>
      <c r="F6" s="12"/>
      <c r="G6" s="17" t="s">
        <v>24</v>
      </c>
      <c r="H6" s="52" t="s">
        <v>5</v>
      </c>
      <c r="I6" s="16" t="s">
        <v>25</v>
      </c>
      <c r="J6" s="18" t="s">
        <v>26</v>
      </c>
      <c r="K6" s="95"/>
      <c r="L6" s="96" t="s">
        <v>27</v>
      </c>
      <c r="M6" s="19" t="s">
        <v>28</v>
      </c>
    </row>
    <row r="7" spans="1:13">
      <c r="A7" s="54"/>
      <c r="B7" s="49"/>
      <c r="C7" s="55"/>
      <c r="D7" s="56"/>
      <c r="E7" s="49"/>
      <c r="F7" s="57"/>
      <c r="G7" s="55"/>
      <c r="H7" s="49"/>
      <c r="I7" s="16"/>
      <c r="J7" s="16"/>
      <c r="K7" s="56"/>
      <c r="L7" s="58" t="s">
        <v>29</v>
      </c>
      <c r="M7" s="59" t="s">
        <v>30</v>
      </c>
    </row>
    <row r="8" spans="1:13">
      <c r="A8" s="97">
        <v>1</v>
      </c>
      <c r="B8" s="20"/>
      <c r="C8" s="97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188" t="s">
        <v>59</v>
      </c>
      <c r="B9" s="189"/>
      <c r="C9" s="92" t="str">
        <f>JL!C12</f>
        <v>Hovězí s vaječnou sedlinou</v>
      </c>
      <c r="D9" s="10"/>
      <c r="E9" s="20" t="s">
        <v>31</v>
      </c>
      <c r="F9" s="22"/>
      <c r="G9" s="23"/>
      <c r="H9" s="24"/>
      <c r="I9" s="24"/>
      <c r="J9" s="25"/>
      <c r="K9" s="94"/>
      <c r="L9" s="100"/>
      <c r="M9" s="95"/>
    </row>
    <row r="10" spans="1:13" ht="18.95" customHeight="1">
      <c r="A10" s="188" t="s">
        <v>60</v>
      </c>
      <c r="B10" s="189"/>
      <c r="C10" s="92" t="str">
        <f>JL!C15</f>
        <v>Zelná bílá se slaninou a bramborami</v>
      </c>
      <c r="D10" s="10"/>
      <c r="E10" s="96" t="s">
        <v>31</v>
      </c>
      <c r="F10" s="22"/>
      <c r="G10" s="101"/>
      <c r="H10" s="24"/>
      <c r="I10" s="26"/>
      <c r="J10" s="25"/>
      <c r="K10" s="9"/>
      <c r="L10" s="100"/>
      <c r="M10" s="10"/>
    </row>
    <row r="11" spans="1:13" ht="18.95" customHeight="1">
      <c r="A11" s="188" t="s">
        <v>84</v>
      </c>
      <c r="B11" s="190"/>
      <c r="C11" s="103" t="str">
        <f>JL!C19</f>
        <v>Hovězí vařené zadní, koprová omáčka, houskové knedlíky (hovězí maso, mléko, smetana, kopr, cukr, sůl, ocet, mouka, máslo)</v>
      </c>
      <c r="D11" s="10"/>
      <c r="E11" s="20" t="s">
        <v>31</v>
      </c>
      <c r="F11" s="22"/>
      <c r="G11" s="27"/>
      <c r="H11" s="104"/>
      <c r="I11" s="26"/>
      <c r="J11" s="25"/>
      <c r="K11" s="94"/>
      <c r="L11" s="105"/>
      <c r="M11" s="95"/>
    </row>
    <row r="12" spans="1:13" ht="18.95" customHeight="1">
      <c r="A12" s="188" t="s">
        <v>86</v>
      </c>
      <c r="B12" s="191"/>
      <c r="C12" s="103" t="str">
        <f>JL!C23</f>
        <v>Pečená sekaná, bramborová kaše, okurka (mleté maso, cibule, uzená slanina, máčená žemle, česnek, majoránka)</v>
      </c>
      <c r="D12" s="10"/>
      <c r="E12" s="96" t="s">
        <v>31</v>
      </c>
      <c r="F12" s="22"/>
      <c r="G12" s="27"/>
      <c r="H12" s="24"/>
      <c r="I12" s="26"/>
      <c r="J12" s="25"/>
      <c r="K12" s="9"/>
      <c r="L12" s="100"/>
      <c r="M12" s="10"/>
    </row>
    <row r="13" spans="1:13" ht="18.95" customHeight="1">
      <c r="A13" s="188" t="s">
        <v>85</v>
      </c>
      <c r="B13" s="191"/>
      <c r="C13" s="103" t="str">
        <f>JL!C27</f>
        <v>Fazolová směs s rajčaty a bramborami, vařené vejce, chléb (fazole bílé, fazole tmavé, paprika, rajčata, brambory, česnek, protlak, koření, pepř, sůl)</v>
      </c>
      <c r="D13" s="10"/>
      <c r="E13" s="20" t="s">
        <v>31</v>
      </c>
      <c r="F13" s="22"/>
      <c r="G13" s="27"/>
      <c r="H13" s="24"/>
      <c r="I13" s="28"/>
      <c r="J13" s="25"/>
      <c r="K13" s="9"/>
      <c r="L13" s="100"/>
      <c r="M13" s="10"/>
    </row>
    <row r="14" spans="1:13" ht="18.95" customHeight="1">
      <c r="A14" s="188" t="s">
        <v>87</v>
      </c>
      <c r="B14" s="192"/>
      <c r="C14" s="103" t="str">
        <f>JL!C32</f>
        <v>Kuřecí steak zapečený se šunkou, broskví a sýrem, smažené krokety (kuřecí prsa, broskve, sýr, šunka, sůl, pepř, mouka )</v>
      </c>
      <c r="D14" s="10"/>
      <c r="E14" s="20" t="s">
        <v>31</v>
      </c>
      <c r="F14" s="22"/>
      <c r="G14" s="27"/>
      <c r="H14" s="24"/>
      <c r="I14" s="28"/>
      <c r="J14" s="25"/>
      <c r="K14" s="94"/>
      <c r="L14" s="105"/>
      <c r="M14" s="95"/>
    </row>
    <row r="15" spans="1:13" ht="18.95" customHeight="1">
      <c r="A15" s="108"/>
      <c r="B15" s="109"/>
      <c r="C15" s="659"/>
      <c r="D15" s="660"/>
      <c r="E15" s="20"/>
      <c r="F15" s="22"/>
      <c r="G15" s="27"/>
      <c r="H15" s="24"/>
      <c r="I15" s="28"/>
      <c r="J15" s="25"/>
      <c r="K15" s="9"/>
      <c r="L15" s="100"/>
      <c r="M15" s="10"/>
    </row>
    <row r="16" spans="1:13" ht="18.95" customHeight="1">
      <c r="A16" s="92"/>
      <c r="B16" s="94"/>
      <c r="C16" s="92"/>
      <c r="D16" s="10"/>
      <c r="E16" s="20"/>
      <c r="F16" s="22"/>
      <c r="G16" s="29"/>
      <c r="H16" s="24"/>
      <c r="I16" s="28"/>
      <c r="J16" s="25"/>
      <c r="K16" s="94"/>
      <c r="L16" s="105"/>
      <c r="M16" s="95"/>
    </row>
    <row r="17" spans="1:13" ht="18.95" customHeight="1">
      <c r="A17" s="92"/>
      <c r="B17" s="9"/>
      <c r="C17" s="110"/>
      <c r="D17" s="111"/>
      <c r="E17" s="20"/>
      <c r="F17" s="22"/>
      <c r="G17" s="29"/>
      <c r="H17" s="24"/>
      <c r="I17" s="26"/>
      <c r="J17" s="25"/>
      <c r="K17" s="9"/>
      <c r="L17" s="100"/>
      <c r="M17" s="10"/>
    </row>
    <row r="18" spans="1:13" ht="36" customHeight="1">
      <c r="A18" s="97"/>
      <c r="B18" s="94"/>
      <c r="C18" s="92"/>
      <c r="D18" s="10"/>
      <c r="E18" s="20"/>
      <c r="F18" s="22"/>
      <c r="G18" s="29"/>
      <c r="H18" s="24"/>
      <c r="I18" s="28"/>
      <c r="J18" s="25"/>
      <c r="K18" s="94"/>
      <c r="L18" s="105"/>
      <c r="M18" s="95"/>
    </row>
    <row r="19" spans="1:13" ht="18.95" customHeight="1">
      <c r="A19" s="92"/>
      <c r="B19" s="9"/>
      <c r="C19" s="92"/>
      <c r="D19" s="10"/>
      <c r="E19" s="20"/>
      <c r="F19" s="22"/>
      <c r="G19" s="29"/>
      <c r="H19" s="24"/>
      <c r="I19" s="26"/>
      <c r="J19" s="25"/>
      <c r="K19" s="9"/>
      <c r="L19" s="100"/>
      <c r="M19" s="10"/>
    </row>
    <row r="20" spans="1:13" ht="18.95" customHeight="1">
      <c r="A20" s="92"/>
      <c r="B20" s="9"/>
      <c r="C20" s="92"/>
      <c r="D20" s="10"/>
      <c r="E20" s="20"/>
      <c r="F20" s="22"/>
      <c r="G20" s="29"/>
      <c r="H20" s="24"/>
      <c r="I20" s="26"/>
      <c r="J20" s="25"/>
      <c r="K20" s="9"/>
      <c r="L20" s="100"/>
      <c r="M20" s="10"/>
    </row>
    <row r="21" spans="1:13" ht="18.95" customHeight="1">
      <c r="A21" s="92"/>
      <c r="B21" s="9"/>
      <c r="C21" s="92"/>
      <c r="D21" s="9"/>
      <c r="E21" s="22"/>
      <c r="F21" s="22"/>
      <c r="G21" s="30"/>
      <c r="H21" s="24"/>
      <c r="I21" s="16"/>
      <c r="J21" s="16"/>
      <c r="K21" s="16"/>
      <c r="L21" s="100"/>
      <c r="M21" s="16"/>
    </row>
    <row r="22" spans="1:13" ht="18.95" customHeight="1">
      <c r="A22" s="60" t="s">
        <v>32</v>
      </c>
      <c r="H22" s="31"/>
      <c r="K22" s="32"/>
      <c r="L22" s="94"/>
      <c r="M22" s="95"/>
    </row>
    <row r="23" spans="1:13">
      <c r="A23" s="92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2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1"/>
      <c r="B25" s="94"/>
      <c r="C25" s="94"/>
      <c r="E25" s="112" t="s">
        <v>36</v>
      </c>
      <c r="F25" s="94"/>
      <c r="G25" s="94"/>
      <c r="H25" s="112" t="s">
        <v>37</v>
      </c>
      <c r="I25" s="94"/>
      <c r="J25" s="94" t="s">
        <v>175</v>
      </c>
      <c r="K25" s="94"/>
      <c r="L25" s="94"/>
      <c r="M25" s="95"/>
    </row>
    <row r="26" spans="1:13">
      <c r="A26" s="55" t="s">
        <v>38</v>
      </c>
      <c r="B26" s="49"/>
      <c r="C26" s="49" t="s">
        <v>39</v>
      </c>
      <c r="D26" s="113"/>
      <c r="E26" s="49" t="s">
        <v>40</v>
      </c>
      <c r="F26" s="49"/>
      <c r="G26" s="49" t="s">
        <v>39</v>
      </c>
      <c r="H26" s="49"/>
      <c r="I26" s="49"/>
      <c r="J26" s="49"/>
      <c r="K26" s="49"/>
      <c r="L26" s="49"/>
      <c r="M26" s="56"/>
    </row>
    <row r="27" spans="1:13" ht="84.95" customHeight="1">
      <c r="A27" s="661" t="s">
        <v>49</v>
      </c>
      <c r="B27" s="662"/>
      <c r="C27" s="662"/>
      <c r="D27" s="662"/>
      <c r="E27" s="662"/>
      <c r="F27" s="662"/>
      <c r="G27" s="662"/>
      <c r="H27" s="662"/>
      <c r="I27" s="662"/>
      <c r="J27" s="662"/>
      <c r="K27" s="662"/>
      <c r="L27" s="662"/>
      <c r="M27" s="663"/>
    </row>
    <row r="28" spans="1:13" ht="35.1" customHeight="1">
      <c r="A28" s="6" t="s">
        <v>41</v>
      </c>
      <c r="B28" s="44"/>
      <c r="C28" s="44"/>
      <c r="D28" s="44"/>
      <c r="E28" s="44"/>
      <c r="F28" s="44"/>
      <c r="G28" s="45"/>
      <c r="H28" s="7" t="s">
        <v>11</v>
      </c>
      <c r="I28" s="46">
        <f>I1+1</f>
        <v>45741</v>
      </c>
      <c r="J28" s="44"/>
      <c r="K28" s="44"/>
      <c r="L28" s="44"/>
      <c r="M28" s="47"/>
    </row>
    <row r="29" spans="1:13" ht="16.5" customHeight="1">
      <c r="A29" s="91" t="s">
        <v>12</v>
      </c>
      <c r="B29" s="9"/>
      <c r="C29" s="10"/>
      <c r="D29" s="92" t="s">
        <v>13</v>
      </c>
      <c r="E29" s="9"/>
      <c r="F29" s="9"/>
      <c r="G29" s="9"/>
      <c r="H29" s="91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8" t="s">
        <v>15</v>
      </c>
      <c r="B30" s="49"/>
      <c r="C30" s="10"/>
      <c r="D30" s="62" t="str">
        <f>D3</f>
        <v>ZŠ BROUČCI</v>
      </c>
      <c r="E30" s="49"/>
      <c r="F30" s="49"/>
      <c r="G30" s="49"/>
      <c r="H30" s="48" t="s">
        <v>14</v>
      </c>
      <c r="I30" s="93">
        <f>I3</f>
        <v>0</v>
      </c>
      <c r="J30" s="49"/>
      <c r="K30" s="49"/>
      <c r="L30" s="49"/>
      <c r="M30" s="50"/>
    </row>
    <row r="31" spans="1:13" ht="12.95" customHeight="1">
      <c r="A31" s="51"/>
      <c r="B31" s="94"/>
      <c r="C31" s="51"/>
      <c r="D31" s="95"/>
      <c r="E31" s="94"/>
      <c r="F31" s="12"/>
      <c r="G31" s="94"/>
      <c r="H31" s="94"/>
      <c r="I31" s="94"/>
      <c r="J31" s="94"/>
      <c r="K31" s="95"/>
      <c r="L31" s="51"/>
      <c r="M31" s="95"/>
    </row>
    <row r="32" spans="1:13" ht="18" customHeight="1">
      <c r="A32" s="13"/>
      <c r="B32" s="44"/>
      <c r="C32" s="14" t="s">
        <v>16</v>
      </c>
      <c r="D32" s="47"/>
      <c r="E32" s="52" t="s">
        <v>17</v>
      </c>
      <c r="F32" s="15" t="s">
        <v>18</v>
      </c>
      <c r="G32" s="44" t="s">
        <v>19</v>
      </c>
      <c r="H32" s="44"/>
      <c r="I32" s="16" t="s">
        <v>20</v>
      </c>
      <c r="J32" s="16" t="s">
        <v>21</v>
      </c>
      <c r="K32" s="47"/>
      <c r="L32" s="92" t="s">
        <v>22</v>
      </c>
      <c r="M32" s="10"/>
    </row>
    <row r="33" spans="1:13" ht="15.75" customHeight="1">
      <c r="A33" s="53"/>
      <c r="B33" s="94"/>
      <c r="C33" s="51"/>
      <c r="D33" s="95"/>
      <c r="E33" s="96" t="s">
        <v>23</v>
      </c>
      <c r="F33" s="12"/>
      <c r="G33" s="17" t="s">
        <v>24</v>
      </c>
      <c r="H33" s="52" t="s">
        <v>5</v>
      </c>
      <c r="I33" s="16" t="s">
        <v>25</v>
      </c>
      <c r="J33" s="18" t="s">
        <v>26</v>
      </c>
      <c r="K33" s="95"/>
      <c r="L33" s="96" t="s">
        <v>27</v>
      </c>
      <c r="M33" s="19" t="s">
        <v>28</v>
      </c>
    </row>
    <row r="34" spans="1:13">
      <c r="A34" s="54"/>
      <c r="B34" s="49"/>
      <c r="C34" s="55"/>
      <c r="D34" s="56"/>
      <c r="E34" s="49"/>
      <c r="F34" s="57"/>
      <c r="G34" s="55"/>
      <c r="H34" s="49"/>
      <c r="I34" s="16"/>
      <c r="J34" s="16"/>
      <c r="K34" s="56"/>
      <c r="L34" s="58" t="s">
        <v>29</v>
      </c>
      <c r="M34" s="59" t="s">
        <v>30</v>
      </c>
    </row>
    <row r="35" spans="1:13">
      <c r="A35" s="97">
        <v>1</v>
      </c>
      <c r="B35" s="20"/>
      <c r="C35" s="97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98" t="s">
        <v>59</v>
      </c>
      <c r="B36" s="99"/>
      <c r="C36" s="114" t="str">
        <f>JL!F12</f>
        <v>ZABÍJAČKOVÁ POLÉVKA S KROUPAMI</v>
      </c>
      <c r="D36" s="10"/>
      <c r="E36" s="20" t="s">
        <v>31</v>
      </c>
      <c r="F36" s="87"/>
      <c r="G36" s="23"/>
      <c r="H36" s="24"/>
      <c r="I36" s="24"/>
      <c r="J36" s="25"/>
      <c r="K36" s="94"/>
      <c r="L36" s="100"/>
      <c r="M36" s="95"/>
    </row>
    <row r="37" spans="1:13" ht="18.95" customHeight="1">
      <c r="A37" s="98" t="s">
        <v>60</v>
      </c>
      <c r="B37" s="99"/>
      <c r="C37" s="92" t="str">
        <f>JL!F15</f>
        <v>Brokolicový krém</v>
      </c>
      <c r="D37" s="10"/>
      <c r="E37" s="96" t="s">
        <v>31</v>
      </c>
      <c r="F37" s="87"/>
      <c r="G37" s="101"/>
      <c r="H37" s="24"/>
      <c r="I37" s="26"/>
      <c r="J37" s="25"/>
      <c r="K37" s="9"/>
      <c r="L37" s="100"/>
      <c r="M37" s="10"/>
    </row>
    <row r="38" spans="1:13" ht="18.95" customHeight="1">
      <c r="A38" s="98" t="s">
        <v>73</v>
      </c>
      <c r="B38" s="102"/>
      <c r="C38" s="103" t="str">
        <f>JL!F19</f>
        <v>JITRNICE nebo JELÍTKO, VAŘENÉ BRAMBORY, SALÁT Z KYSANÉHO ZELÍ S CIBULÍ</v>
      </c>
      <c r="D38" s="10"/>
      <c r="E38" s="20" t="s">
        <v>31</v>
      </c>
      <c r="F38" s="87"/>
      <c r="G38" s="116"/>
      <c r="H38" s="24"/>
      <c r="I38" s="26"/>
      <c r="J38" s="25"/>
      <c r="K38" s="94"/>
      <c r="L38" s="105"/>
      <c r="M38" s="95"/>
    </row>
    <row r="39" spans="1:13" ht="18.95" customHeight="1">
      <c r="A39" s="98" t="s">
        <v>74</v>
      </c>
      <c r="B39" s="106"/>
      <c r="C39" s="103" t="str">
        <f>JL!F23</f>
        <v>TRADIČNÍ ZABÍJAČKOVÝ GULÁŠ ZDOBENÝ CIBULÍ (VEPŘOVÁ PLEC, VEPŘOVÝ BOK, VEPŘOVÉ BROBY), HOUSKOVÉ KNEDLÍKY</v>
      </c>
      <c r="D39" s="10"/>
      <c r="E39" s="96" t="s">
        <v>31</v>
      </c>
      <c r="F39" s="87"/>
      <c r="G39" s="27"/>
      <c r="H39" s="24"/>
      <c r="I39" s="28"/>
      <c r="J39" s="25"/>
      <c r="K39" s="94"/>
      <c r="L39" s="105"/>
      <c r="M39" s="95"/>
    </row>
    <row r="40" spans="1:13" ht="18.95" customHeight="1">
      <c r="A40" s="98" t="s">
        <v>75</v>
      </c>
      <c r="B40" s="106"/>
      <c r="C40" s="103" t="str">
        <f>JL!F27</f>
        <v>Balkánský džuveč ze sojovým masem, paprikami a rajčaty, sypaný sýrem balkánského typu</v>
      </c>
      <c r="D40" s="10"/>
      <c r="E40" s="20" t="s">
        <v>31</v>
      </c>
      <c r="F40" s="87"/>
      <c r="G40" s="27"/>
      <c r="H40" s="24"/>
      <c r="I40" s="28"/>
      <c r="J40" s="25"/>
      <c r="K40" s="9"/>
      <c r="L40" s="100"/>
      <c r="M40" s="10"/>
    </row>
    <row r="41" spans="1:13" ht="18.95" customHeight="1">
      <c r="A41" s="98" t="s">
        <v>76</v>
      </c>
      <c r="B41" s="107"/>
      <c r="C41" s="103" t="str">
        <f>JL!F32</f>
        <v>Anglická vepřová játra, americké brambory, tatarská omáčka (játra, sůl, pepř, worčestr, mouka, cibule)</v>
      </c>
      <c r="D41" s="10"/>
      <c r="E41" s="20" t="s">
        <v>31</v>
      </c>
      <c r="F41" s="87"/>
      <c r="G41" s="27"/>
      <c r="H41" s="24"/>
      <c r="I41" s="28"/>
      <c r="J41" s="25"/>
      <c r="K41" s="94"/>
      <c r="L41" s="105"/>
      <c r="M41" s="95"/>
    </row>
    <row r="42" spans="1:13" ht="18.95" customHeight="1">
      <c r="A42" s="108"/>
      <c r="B42" s="109"/>
      <c r="C42" s="659"/>
      <c r="D42" s="660"/>
      <c r="E42" s="20"/>
      <c r="F42" s="87"/>
      <c r="G42" s="27"/>
      <c r="H42" s="24"/>
      <c r="I42" s="115"/>
      <c r="J42" s="25"/>
      <c r="K42" s="9"/>
      <c r="L42" s="100"/>
      <c r="M42" s="10"/>
    </row>
    <row r="43" spans="1:13" ht="18.95" customHeight="1">
      <c r="A43" s="92"/>
      <c r="B43" s="94"/>
      <c r="C43" s="92"/>
      <c r="D43" s="10"/>
      <c r="E43" s="20"/>
      <c r="F43" s="87"/>
      <c r="G43" s="29"/>
      <c r="H43" s="24"/>
      <c r="I43" s="28"/>
      <c r="J43" s="25"/>
      <c r="K43" s="94"/>
      <c r="L43" s="105"/>
      <c r="M43" s="95"/>
    </row>
    <row r="44" spans="1:13" ht="18.95" customHeight="1">
      <c r="A44" s="92"/>
      <c r="B44" s="9"/>
      <c r="C44" s="110"/>
      <c r="D44" s="111"/>
      <c r="E44" s="20"/>
      <c r="F44" s="22"/>
      <c r="G44" s="29"/>
      <c r="H44" s="24"/>
      <c r="I44" s="26"/>
      <c r="J44" s="25"/>
      <c r="K44" s="9"/>
      <c r="L44" s="100"/>
      <c r="M44" s="10"/>
    </row>
    <row r="45" spans="1:13" ht="36" customHeight="1">
      <c r="A45" s="97"/>
      <c r="B45" s="94"/>
      <c r="C45" s="92"/>
      <c r="D45" s="10"/>
      <c r="E45" s="20"/>
      <c r="F45" s="22"/>
      <c r="G45" s="29"/>
      <c r="H45" s="24"/>
      <c r="I45" s="28"/>
      <c r="J45" s="25"/>
      <c r="K45" s="94"/>
      <c r="L45" s="105"/>
      <c r="M45" s="95"/>
    </row>
    <row r="46" spans="1:13" ht="18.95" customHeight="1">
      <c r="A46" s="92"/>
      <c r="B46" s="9"/>
      <c r="C46" s="92"/>
      <c r="D46" s="10"/>
      <c r="E46" s="20"/>
      <c r="F46" s="22"/>
      <c r="G46" s="29"/>
      <c r="H46" s="24"/>
      <c r="I46" s="26"/>
      <c r="J46" s="25"/>
      <c r="K46" s="9"/>
      <c r="L46" s="100"/>
      <c r="M46" s="10"/>
    </row>
    <row r="47" spans="1:13" ht="18.95" customHeight="1">
      <c r="A47" s="92"/>
      <c r="B47" s="9"/>
      <c r="C47" s="92"/>
      <c r="D47" s="10"/>
      <c r="E47" s="20"/>
      <c r="F47" s="22"/>
      <c r="G47" s="29"/>
      <c r="H47" s="24"/>
      <c r="I47" s="26"/>
      <c r="J47" s="25"/>
      <c r="K47" s="9"/>
      <c r="L47" s="100"/>
      <c r="M47" s="10"/>
    </row>
    <row r="48" spans="1:13" ht="18.95" customHeight="1">
      <c r="A48" s="92"/>
      <c r="B48" s="9"/>
      <c r="C48" s="92"/>
      <c r="D48" s="9"/>
      <c r="E48" s="22"/>
      <c r="F48" s="22"/>
      <c r="G48" s="30"/>
      <c r="H48" s="24"/>
      <c r="I48" s="16"/>
      <c r="J48" s="16"/>
      <c r="K48" s="16"/>
      <c r="L48" s="100"/>
      <c r="M48" s="16"/>
    </row>
    <row r="49" spans="1:13" ht="18.95" customHeight="1">
      <c r="A49" s="60" t="s">
        <v>32</v>
      </c>
      <c r="H49" s="31"/>
      <c r="K49" s="32"/>
      <c r="L49" s="94"/>
      <c r="M49" s="95"/>
    </row>
    <row r="50" spans="1:13">
      <c r="A50" s="92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2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1"/>
      <c r="B52" s="94"/>
      <c r="C52" s="94"/>
      <c r="E52" s="112" t="s">
        <v>36</v>
      </c>
      <c r="F52" s="94"/>
      <c r="G52" s="94"/>
      <c r="H52" s="112" t="s">
        <v>37</v>
      </c>
      <c r="I52" s="94"/>
      <c r="J52" s="94" t="s">
        <v>175</v>
      </c>
      <c r="K52" s="94"/>
      <c r="L52" s="94"/>
      <c r="M52" s="95"/>
    </row>
    <row r="53" spans="1:13">
      <c r="A53" s="55" t="s">
        <v>38</v>
      </c>
      <c r="B53" s="49"/>
      <c r="C53" s="49" t="s">
        <v>39</v>
      </c>
      <c r="D53" s="113"/>
      <c r="E53" s="49" t="s">
        <v>40</v>
      </c>
      <c r="F53" s="49"/>
      <c r="G53" s="49" t="s">
        <v>39</v>
      </c>
      <c r="H53" s="49"/>
      <c r="I53" s="49"/>
      <c r="J53" s="49"/>
      <c r="K53" s="49"/>
      <c r="L53" s="49"/>
      <c r="M53" s="56"/>
    </row>
    <row r="54" spans="1:13" ht="84.95" customHeight="1">
      <c r="A54" s="661" t="s">
        <v>49</v>
      </c>
      <c r="B54" s="662"/>
      <c r="C54" s="662"/>
      <c r="D54" s="662"/>
      <c r="E54" s="662"/>
      <c r="F54" s="662"/>
      <c r="G54" s="662"/>
      <c r="H54" s="662"/>
      <c r="I54" s="662"/>
      <c r="J54" s="662"/>
      <c r="K54" s="662"/>
      <c r="L54" s="662"/>
      <c r="M54" s="663"/>
    </row>
    <row r="55" spans="1:13" ht="35.1" customHeight="1">
      <c r="A55" s="6" t="s">
        <v>41</v>
      </c>
      <c r="B55" s="44"/>
      <c r="C55" s="44"/>
      <c r="D55" s="44"/>
      <c r="E55" s="44"/>
      <c r="F55" s="44"/>
      <c r="G55" s="45"/>
      <c r="H55" s="7" t="s">
        <v>11</v>
      </c>
      <c r="I55" s="46">
        <f>I28+1</f>
        <v>45742</v>
      </c>
      <c r="J55" s="44"/>
      <c r="K55" s="44"/>
      <c r="L55" s="44"/>
      <c r="M55" s="47"/>
    </row>
    <row r="56" spans="1:13" ht="16.5" customHeight="1">
      <c r="A56" s="91" t="s">
        <v>12</v>
      </c>
      <c r="B56" s="9"/>
      <c r="C56" s="10"/>
      <c r="D56" s="92" t="s">
        <v>13</v>
      </c>
      <c r="E56" s="9"/>
      <c r="F56" s="9"/>
      <c r="G56" s="9"/>
      <c r="H56" s="91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8" t="s">
        <v>15</v>
      </c>
      <c r="B57" s="49"/>
      <c r="C57" s="10"/>
      <c r="D57" s="62" t="str">
        <f>D30</f>
        <v>ZŠ BROUČCI</v>
      </c>
      <c r="E57" s="49"/>
      <c r="F57" s="49"/>
      <c r="G57" s="49"/>
      <c r="H57" s="48" t="s">
        <v>14</v>
      </c>
      <c r="I57" s="93">
        <f>I3</f>
        <v>0</v>
      </c>
      <c r="J57" s="49"/>
      <c r="K57" s="49"/>
      <c r="L57" s="49"/>
      <c r="M57" s="50"/>
    </row>
    <row r="58" spans="1:13" ht="12.95" customHeight="1">
      <c r="A58" s="51"/>
      <c r="B58" s="94"/>
      <c r="C58" s="51"/>
      <c r="D58" s="95"/>
      <c r="E58" s="94"/>
      <c r="F58" s="12"/>
      <c r="G58" s="94"/>
      <c r="H58" s="94"/>
      <c r="I58" s="94"/>
      <c r="J58" s="94"/>
      <c r="K58" s="95"/>
      <c r="L58" s="51"/>
      <c r="M58" s="95"/>
    </row>
    <row r="59" spans="1:13" ht="18" customHeight="1">
      <c r="A59" s="13"/>
      <c r="B59" s="44"/>
      <c r="C59" s="14" t="s">
        <v>16</v>
      </c>
      <c r="D59" s="47"/>
      <c r="E59" s="52" t="s">
        <v>17</v>
      </c>
      <c r="F59" s="15" t="s">
        <v>18</v>
      </c>
      <c r="G59" s="44" t="s">
        <v>19</v>
      </c>
      <c r="H59" s="44"/>
      <c r="I59" s="16" t="s">
        <v>20</v>
      </c>
      <c r="J59" s="16" t="s">
        <v>21</v>
      </c>
      <c r="K59" s="47"/>
      <c r="L59" s="92" t="s">
        <v>22</v>
      </c>
      <c r="M59" s="10"/>
    </row>
    <row r="60" spans="1:13" ht="15.75" customHeight="1">
      <c r="A60" s="53"/>
      <c r="B60" s="94"/>
      <c r="C60" s="51"/>
      <c r="D60" s="95"/>
      <c r="E60" s="96" t="s">
        <v>23</v>
      </c>
      <c r="F60" s="12"/>
      <c r="G60" s="17" t="s">
        <v>24</v>
      </c>
      <c r="H60" s="52" t="s">
        <v>5</v>
      </c>
      <c r="I60" s="16" t="s">
        <v>25</v>
      </c>
      <c r="J60" s="18" t="s">
        <v>26</v>
      </c>
      <c r="K60" s="95"/>
      <c r="L60" s="96" t="s">
        <v>27</v>
      </c>
      <c r="M60" s="19" t="s">
        <v>28</v>
      </c>
    </row>
    <row r="61" spans="1:13">
      <c r="A61" s="54"/>
      <c r="B61" s="49"/>
      <c r="C61" s="55"/>
      <c r="D61" s="56"/>
      <c r="E61" s="49"/>
      <c r="F61" s="57"/>
      <c r="G61" s="55"/>
      <c r="H61" s="49"/>
      <c r="I61" s="16"/>
      <c r="J61" s="16"/>
      <c r="K61" s="56"/>
      <c r="L61" s="58" t="s">
        <v>29</v>
      </c>
      <c r="M61" s="59" t="s">
        <v>30</v>
      </c>
    </row>
    <row r="62" spans="1:13">
      <c r="A62" s="97">
        <v>1</v>
      </c>
      <c r="B62" s="20"/>
      <c r="C62" s="97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98" t="s">
        <v>59</v>
      </c>
      <c r="B63" s="99"/>
      <c r="C63" s="114" t="str">
        <f>JL!I12</f>
        <v>Slepičí s nudlemi</v>
      </c>
      <c r="D63" s="10"/>
      <c r="E63" s="20" t="s">
        <v>31</v>
      </c>
      <c r="F63" s="87"/>
      <c r="G63" s="23"/>
      <c r="H63" s="24"/>
      <c r="I63" s="24"/>
      <c r="J63" s="25"/>
      <c r="K63" s="94"/>
      <c r="L63" s="100"/>
      <c r="M63" s="95"/>
    </row>
    <row r="64" spans="1:13" ht="18.95" customHeight="1">
      <c r="A64" s="98" t="s">
        <v>60</v>
      </c>
      <c r="B64" s="99"/>
      <c r="C64" s="92" t="str">
        <f>JL!I15</f>
        <v>Hrachová s uzeninou</v>
      </c>
      <c r="D64" s="10"/>
      <c r="E64" s="96" t="s">
        <v>31</v>
      </c>
      <c r="F64" s="87"/>
      <c r="G64" s="101"/>
      <c r="H64" s="24"/>
      <c r="I64" s="26"/>
      <c r="J64" s="25"/>
      <c r="K64" s="9"/>
      <c r="L64" s="100"/>
      <c r="M64" s="10"/>
    </row>
    <row r="65" spans="1:13" ht="18.95" customHeight="1">
      <c r="A65" s="98" t="s">
        <v>73</v>
      </c>
      <c r="B65" s="102"/>
      <c r="C65" s="103" t="str">
        <f>JL!I19</f>
        <v>OVAROVÁ VEPŘOVÁ PLEC, ČERSTVÝ CHLÉB, KŘEN, HOŘČICE, STERILOVANÉ FEFERONY</v>
      </c>
      <c r="D65" s="10"/>
      <c r="E65" s="20" t="s">
        <v>31</v>
      </c>
      <c r="F65" s="87"/>
      <c r="G65" s="27"/>
      <c r="H65" s="24"/>
      <c r="I65" s="26"/>
      <c r="J65" s="25"/>
      <c r="K65" s="94"/>
      <c r="L65" s="105"/>
      <c r="M65" s="95"/>
    </row>
    <row r="66" spans="1:13" ht="18.95" customHeight="1">
      <c r="A66" s="98" t="s">
        <v>74</v>
      </c>
      <c r="B66" s="106"/>
      <c r="C66" s="103" t="str">
        <f>JL!I23</f>
        <v>JITRNICOVÝ PREJT nebo JELÍTKOVÝ TMAVÝ PREJT, VAŘENÉ BRAMBORY, ZELNÝ SALÁT S JARNÍ CIBULKOU</v>
      </c>
      <c r="D66" s="10"/>
      <c r="E66" s="96" t="s">
        <v>31</v>
      </c>
      <c r="F66" s="87"/>
      <c r="G66" s="27"/>
      <c r="H66" s="24"/>
      <c r="I66" s="28"/>
      <c r="J66" s="25"/>
      <c r="K66" s="94"/>
      <c r="L66" s="105"/>
      <c r="M66" s="95"/>
    </row>
    <row r="67" spans="1:13" ht="18.95" customHeight="1">
      <c r="A67" s="98" t="s">
        <v>75</v>
      </c>
      <c r="B67" s="106"/>
      <c r="C67" s="103" t="str">
        <f>JL!I27</f>
        <v>Smažený květák, vařené brambory, tatarská omáčka (květák, melanž, mléko, sůl, mouka, olej, tatarka)</v>
      </c>
      <c r="D67" s="10"/>
      <c r="E67" s="20" t="s">
        <v>31</v>
      </c>
      <c r="F67" s="87"/>
      <c r="G67" s="27"/>
      <c r="H67" s="24"/>
      <c r="I67" s="28"/>
      <c r="J67" s="25"/>
      <c r="K67" s="9"/>
      <c r="L67" s="100"/>
      <c r="M67" s="10"/>
    </row>
    <row r="68" spans="1:13" ht="18.95" customHeight="1">
      <c r="A68" s="98" t="s">
        <v>76</v>
      </c>
      <c r="B68" s="107"/>
      <c r="C68" s="103" t="str">
        <f>JL!H32</f>
        <v>4.</v>
      </c>
      <c r="D68" s="10"/>
      <c r="E68" s="20" t="s">
        <v>31</v>
      </c>
      <c r="F68" s="87"/>
      <c r="G68" s="27"/>
      <c r="H68" s="24"/>
      <c r="I68" s="28"/>
      <c r="J68" s="25"/>
      <c r="K68" s="94"/>
      <c r="L68" s="105"/>
      <c r="M68" s="95"/>
    </row>
    <row r="69" spans="1:13" ht="18.95" customHeight="1">
      <c r="A69" s="108"/>
      <c r="B69" s="109"/>
      <c r="C69" s="659"/>
      <c r="D69" s="660"/>
      <c r="E69" s="20"/>
      <c r="F69" s="87"/>
      <c r="G69" s="27"/>
      <c r="H69" s="24"/>
      <c r="I69" s="28"/>
      <c r="J69" s="25"/>
      <c r="K69" s="9"/>
      <c r="L69" s="100"/>
      <c r="M69" s="10"/>
    </row>
    <row r="70" spans="1:13" ht="18.95" customHeight="1">
      <c r="A70" s="92"/>
      <c r="B70" s="94"/>
      <c r="C70" s="92"/>
      <c r="D70" s="10"/>
      <c r="E70" s="20"/>
      <c r="F70" s="87"/>
      <c r="G70" s="29"/>
      <c r="H70" s="24"/>
      <c r="I70" s="28"/>
      <c r="J70" s="25"/>
      <c r="K70" s="94"/>
      <c r="L70" s="105"/>
      <c r="M70" s="95"/>
    </row>
    <row r="71" spans="1:13" ht="18.95" customHeight="1">
      <c r="A71" s="92"/>
      <c r="B71" s="9"/>
      <c r="C71" s="110"/>
      <c r="D71" s="111"/>
      <c r="E71" s="20"/>
      <c r="F71" s="22"/>
      <c r="G71" s="29"/>
      <c r="H71" s="24"/>
      <c r="I71" s="26"/>
      <c r="J71" s="25"/>
      <c r="K71" s="9"/>
      <c r="L71" s="100"/>
      <c r="M71" s="10"/>
    </row>
    <row r="72" spans="1:13" ht="36" customHeight="1">
      <c r="A72" s="97"/>
      <c r="B72" s="94"/>
      <c r="C72" s="92"/>
      <c r="D72" s="10"/>
      <c r="E72" s="20"/>
      <c r="F72" s="22"/>
      <c r="G72" s="29"/>
      <c r="H72" s="24"/>
      <c r="I72" s="26"/>
      <c r="J72" s="25"/>
      <c r="K72" s="9"/>
      <c r="L72" s="100"/>
      <c r="M72" s="10"/>
    </row>
    <row r="73" spans="1:13" ht="18.95" customHeight="1">
      <c r="A73" s="92"/>
      <c r="B73" s="9"/>
      <c r="C73" s="92"/>
      <c r="D73" s="10"/>
      <c r="E73" s="20"/>
      <c r="F73" s="22"/>
      <c r="G73" s="29"/>
      <c r="H73" s="24"/>
      <c r="I73" s="28"/>
      <c r="J73" s="25"/>
      <c r="K73" s="94"/>
      <c r="L73" s="105"/>
      <c r="M73" s="95"/>
    </row>
    <row r="74" spans="1:13" ht="18.95" customHeight="1">
      <c r="A74" s="92"/>
      <c r="B74" s="9"/>
      <c r="C74" s="92"/>
      <c r="D74" s="10"/>
      <c r="E74" s="20"/>
      <c r="F74" s="22"/>
      <c r="G74" s="29"/>
      <c r="H74" s="24"/>
      <c r="I74" s="26"/>
      <c r="J74" s="25"/>
      <c r="K74" s="9"/>
      <c r="L74" s="100"/>
      <c r="M74" s="10"/>
    </row>
    <row r="75" spans="1:13" ht="18.95" customHeight="1">
      <c r="A75" s="92"/>
      <c r="B75" s="9"/>
      <c r="C75" s="92"/>
      <c r="D75" s="9"/>
      <c r="E75" s="22"/>
      <c r="F75" s="22"/>
      <c r="G75" s="30"/>
      <c r="H75" s="24"/>
      <c r="I75" s="16"/>
      <c r="J75" s="16"/>
      <c r="K75" s="16"/>
      <c r="L75" s="100"/>
      <c r="M75" s="16"/>
    </row>
    <row r="76" spans="1:13" ht="18.95" customHeight="1">
      <c r="A76" s="60" t="s">
        <v>32</v>
      </c>
      <c r="H76" s="31"/>
      <c r="K76" s="32"/>
      <c r="L76" s="94"/>
      <c r="M76" s="95"/>
    </row>
    <row r="77" spans="1:13">
      <c r="A77" s="92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2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1"/>
      <c r="B79" s="94"/>
      <c r="C79" s="94"/>
      <c r="E79" s="112" t="s">
        <v>36</v>
      </c>
      <c r="F79" s="94"/>
      <c r="G79" s="94"/>
      <c r="H79" s="112" t="s">
        <v>37</v>
      </c>
      <c r="I79" s="94"/>
      <c r="J79" s="94" t="s">
        <v>175</v>
      </c>
      <c r="K79" s="94"/>
      <c r="L79" s="94"/>
      <c r="M79" s="95"/>
    </row>
    <row r="80" spans="1:13">
      <c r="A80" s="55" t="s">
        <v>38</v>
      </c>
      <c r="B80" s="49"/>
      <c r="C80" s="49" t="s">
        <v>39</v>
      </c>
      <c r="D80" s="113"/>
      <c r="E80" s="49" t="s">
        <v>40</v>
      </c>
      <c r="F80" s="49"/>
      <c r="G80" s="49" t="s">
        <v>39</v>
      </c>
      <c r="H80" s="49"/>
      <c r="I80" s="49"/>
      <c r="J80" s="49"/>
      <c r="K80" s="49"/>
      <c r="L80" s="49"/>
      <c r="M80" s="56"/>
    </row>
    <row r="81" spans="1:13" ht="84.95" customHeight="1">
      <c r="A81" s="661" t="s">
        <v>49</v>
      </c>
      <c r="B81" s="662"/>
      <c r="C81" s="662"/>
      <c r="D81" s="662"/>
      <c r="E81" s="662"/>
      <c r="F81" s="662"/>
      <c r="G81" s="662"/>
      <c r="H81" s="662"/>
      <c r="I81" s="662"/>
      <c r="J81" s="662"/>
      <c r="K81" s="662"/>
      <c r="L81" s="662"/>
      <c r="M81" s="663"/>
    </row>
    <row r="82" spans="1:13" ht="35.1" customHeight="1">
      <c r="A82" s="6" t="s">
        <v>41</v>
      </c>
      <c r="B82" s="44"/>
      <c r="C82" s="44"/>
      <c r="D82" s="44"/>
      <c r="E82" s="44"/>
      <c r="F82" s="44"/>
      <c r="G82" s="45"/>
      <c r="H82" s="7" t="s">
        <v>11</v>
      </c>
      <c r="I82" s="46">
        <f>I55+1</f>
        <v>45743</v>
      </c>
      <c r="J82" s="44"/>
      <c r="K82" s="44"/>
      <c r="L82" s="44"/>
      <c r="M82" s="47"/>
    </row>
    <row r="83" spans="1:13" ht="16.5" customHeight="1">
      <c r="A83" s="91" t="s">
        <v>12</v>
      </c>
      <c r="B83" s="9"/>
      <c r="C83" s="10"/>
      <c r="D83" s="92" t="s">
        <v>13</v>
      </c>
      <c r="E83" s="9"/>
      <c r="F83" s="9"/>
      <c r="G83" s="9"/>
      <c r="H83" s="91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8" t="s">
        <v>15</v>
      </c>
      <c r="B84" s="49"/>
      <c r="C84" s="10"/>
      <c r="D84" s="62" t="str">
        <f>D57</f>
        <v>ZŠ BROUČCI</v>
      </c>
      <c r="E84" s="49"/>
      <c r="F84" s="49"/>
      <c r="G84" s="49"/>
      <c r="H84" s="48" t="s">
        <v>14</v>
      </c>
      <c r="I84" s="93">
        <f>I57</f>
        <v>0</v>
      </c>
      <c r="J84" s="49"/>
      <c r="K84" s="49"/>
      <c r="L84" s="49"/>
      <c r="M84" s="50"/>
    </row>
    <row r="85" spans="1:13" ht="12.95" customHeight="1">
      <c r="A85" s="51"/>
      <c r="B85" s="94"/>
      <c r="C85" s="51"/>
      <c r="D85" s="95"/>
      <c r="E85" s="94"/>
      <c r="F85" s="12"/>
      <c r="G85" s="94"/>
      <c r="H85" s="94"/>
      <c r="I85" s="94"/>
      <c r="J85" s="94"/>
      <c r="K85" s="95"/>
      <c r="L85" s="51"/>
      <c r="M85" s="95"/>
    </row>
    <row r="86" spans="1:13" ht="18" customHeight="1">
      <c r="A86" s="13"/>
      <c r="B86" s="44"/>
      <c r="C86" s="14" t="s">
        <v>16</v>
      </c>
      <c r="D86" s="47"/>
      <c r="E86" s="52" t="s">
        <v>17</v>
      </c>
      <c r="F86" s="15" t="s">
        <v>18</v>
      </c>
      <c r="G86" s="44" t="s">
        <v>19</v>
      </c>
      <c r="H86" s="44"/>
      <c r="I86" s="16" t="s">
        <v>20</v>
      </c>
      <c r="J86" s="16" t="s">
        <v>21</v>
      </c>
      <c r="K86" s="47"/>
      <c r="L86" s="92" t="s">
        <v>22</v>
      </c>
      <c r="M86" s="10"/>
    </row>
    <row r="87" spans="1:13" ht="15.75" customHeight="1">
      <c r="A87" s="53"/>
      <c r="B87" s="94"/>
      <c r="C87" s="51"/>
      <c r="D87" s="95"/>
      <c r="E87" s="96" t="s">
        <v>23</v>
      </c>
      <c r="F87" s="12"/>
      <c r="G87" s="17" t="s">
        <v>24</v>
      </c>
      <c r="H87" s="52" t="s">
        <v>5</v>
      </c>
      <c r="I87" s="16" t="s">
        <v>25</v>
      </c>
      <c r="J87" s="18" t="s">
        <v>26</v>
      </c>
      <c r="K87" s="95"/>
      <c r="L87" s="96" t="s">
        <v>27</v>
      </c>
      <c r="M87" s="19" t="s">
        <v>28</v>
      </c>
    </row>
    <row r="88" spans="1:13">
      <c r="A88" s="54"/>
      <c r="B88" s="49"/>
      <c r="C88" s="55"/>
      <c r="D88" s="56"/>
      <c r="E88" s="49"/>
      <c r="F88" s="57"/>
      <c r="G88" s="55"/>
      <c r="H88" s="49"/>
      <c r="I88" s="16"/>
      <c r="J88" s="16"/>
      <c r="K88" s="56"/>
      <c r="L88" s="58" t="s">
        <v>29</v>
      </c>
      <c r="M88" s="59" t="s">
        <v>30</v>
      </c>
    </row>
    <row r="89" spans="1:13">
      <c r="A89" s="97">
        <v>1</v>
      </c>
      <c r="B89" s="20"/>
      <c r="C89" s="97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98" t="s">
        <v>59</v>
      </c>
      <c r="B90" s="99"/>
      <c r="C90" s="92" t="str">
        <f>JL!L12</f>
        <v>Hnědá s krupicí</v>
      </c>
      <c r="D90" s="10"/>
      <c r="E90" s="20" t="s">
        <v>31</v>
      </c>
      <c r="F90" s="22"/>
      <c r="G90" s="23"/>
      <c r="H90" s="24"/>
      <c r="I90" s="24"/>
      <c r="J90" s="25"/>
      <c r="K90" s="94"/>
      <c r="L90" s="100"/>
      <c r="M90" s="95"/>
    </row>
    <row r="91" spans="1:13" ht="18.95" customHeight="1">
      <c r="A91" s="98" t="s">
        <v>60</v>
      </c>
      <c r="B91" s="99"/>
      <c r="C91" s="92" t="str">
        <f>JL!L15</f>
        <v>Kapustová s paprikou a bramborami</v>
      </c>
      <c r="D91" s="10"/>
      <c r="E91" s="96" t="s">
        <v>31</v>
      </c>
      <c r="F91" s="22"/>
      <c r="G91" s="101"/>
      <c r="H91" s="24"/>
      <c r="I91" s="26"/>
      <c r="J91" s="25"/>
      <c r="K91" s="9"/>
      <c r="L91" s="100"/>
      <c r="M91" s="10"/>
    </row>
    <row r="92" spans="1:13" ht="18.95" customHeight="1">
      <c r="A92" s="98" t="s">
        <v>73</v>
      </c>
      <c r="B92" s="102"/>
      <c r="C92" s="103" t="str">
        <f>JL!L19</f>
        <v>Smažený vepřový řízek, vařené brambory s máslem, citron (vepřové maso - pečeně, mouka, vejce, mléko, brambory, pažitka)</v>
      </c>
      <c r="D92" s="10"/>
      <c r="E92" s="20" t="s">
        <v>31</v>
      </c>
      <c r="F92" s="22"/>
      <c r="G92" s="116"/>
      <c r="H92" s="24"/>
      <c r="I92" s="26"/>
      <c r="J92" s="25"/>
      <c r="K92" s="94"/>
      <c r="L92" s="105"/>
      <c r="M92" s="95"/>
    </row>
    <row r="93" spans="1:13" ht="18.95" customHeight="1">
      <c r="A93" s="98" t="s">
        <v>74</v>
      </c>
      <c r="B93" s="106"/>
      <c r="C93" s="103" t="str">
        <f>JL!L23</f>
        <v>Francouzské brambory, okurka (brambory, uzené, vejce, mléko, smetana, pepř, sůl, cibule)</v>
      </c>
      <c r="D93" s="10"/>
      <c r="E93" s="96" t="s">
        <v>31</v>
      </c>
      <c r="F93" s="22"/>
      <c r="G93" s="27"/>
      <c r="H93" s="24"/>
      <c r="I93" s="28"/>
      <c r="J93" s="25"/>
      <c r="K93" s="94"/>
      <c r="L93" s="105"/>
      <c r="M93" s="95"/>
    </row>
    <row r="94" spans="1:13" ht="18.95" customHeight="1">
      <c r="A94" s="98" t="s">
        <v>75</v>
      </c>
      <c r="B94" s="106"/>
      <c r="C94" s="103" t="str">
        <f>JL!L27</f>
        <v>Žemlovka s jablky a tvarohem  (veka, vejce, mléko, cukr, jablka, tvaroh tučný, skořice, vanilka, rozinky)</v>
      </c>
      <c r="D94" s="10"/>
      <c r="E94" s="20" t="s">
        <v>31</v>
      </c>
      <c r="F94" s="22"/>
      <c r="G94" s="27"/>
      <c r="H94" s="24"/>
      <c r="I94" s="28"/>
      <c r="J94" s="25"/>
      <c r="K94" s="9"/>
      <c r="L94" s="100"/>
      <c r="M94" s="10"/>
    </row>
    <row r="95" spans="1:13" ht="18.95" customHeight="1">
      <c r="A95" s="98" t="s">
        <v>76</v>
      </c>
      <c r="B95" s="107"/>
      <c r="C95" s="103" t="str">
        <f>JL!L32</f>
        <v>PEČENÝ TUŇÁK NA MÁSLE S BYLINKAMI, BRAMBORY S MÁSLEM A PAŽITKOU, CITRON</v>
      </c>
      <c r="D95" s="10"/>
      <c r="E95" s="20" t="s">
        <v>31</v>
      </c>
      <c r="F95" s="22"/>
      <c r="G95" s="27"/>
      <c r="H95" s="24"/>
      <c r="I95" s="28"/>
      <c r="J95" s="25"/>
      <c r="K95" s="94"/>
      <c r="L95" s="105"/>
      <c r="M95" s="95"/>
    </row>
    <row r="96" spans="1:13" ht="18.95" customHeight="1">
      <c r="A96" s="108"/>
      <c r="B96" s="109"/>
      <c r="C96" s="659"/>
      <c r="D96" s="660"/>
      <c r="E96" s="20"/>
      <c r="F96" s="22"/>
      <c r="G96" s="27"/>
      <c r="H96" s="24"/>
      <c r="I96" s="28"/>
      <c r="J96" s="25"/>
      <c r="K96" s="9"/>
      <c r="L96" s="100"/>
      <c r="M96" s="10"/>
    </row>
    <row r="97" spans="1:13" ht="18.95" customHeight="1">
      <c r="A97" s="92"/>
      <c r="B97" s="94"/>
      <c r="C97" s="92"/>
      <c r="D97" s="10"/>
      <c r="E97" s="20"/>
      <c r="F97" s="22"/>
      <c r="G97" s="29"/>
      <c r="H97" s="24"/>
      <c r="I97" s="28"/>
      <c r="J97" s="25"/>
      <c r="K97" s="94"/>
      <c r="L97" s="105"/>
      <c r="M97" s="95"/>
    </row>
    <row r="98" spans="1:13" ht="18.95" customHeight="1">
      <c r="A98" s="92"/>
      <c r="B98" s="9"/>
      <c r="C98" s="110"/>
      <c r="D98" s="111"/>
      <c r="E98" s="20"/>
      <c r="F98" s="22"/>
      <c r="G98" s="29"/>
      <c r="H98" s="24"/>
      <c r="I98" s="26"/>
      <c r="J98" s="25"/>
      <c r="K98" s="9"/>
      <c r="L98" s="100"/>
      <c r="M98" s="10"/>
    </row>
    <row r="99" spans="1:13" ht="36" customHeight="1">
      <c r="A99" s="97"/>
      <c r="B99" s="94"/>
      <c r="C99" s="92"/>
      <c r="D99" s="10"/>
      <c r="E99" s="20"/>
      <c r="F99" s="22"/>
      <c r="G99" s="29"/>
      <c r="H99" s="24"/>
      <c r="I99" s="26"/>
      <c r="J99" s="25"/>
      <c r="K99" s="9"/>
      <c r="L99" s="100"/>
      <c r="M99" s="10"/>
    </row>
    <row r="100" spans="1:13" ht="18.95" customHeight="1">
      <c r="A100" s="92"/>
      <c r="B100" s="9"/>
      <c r="C100" s="92"/>
      <c r="D100" s="10"/>
      <c r="E100" s="20"/>
      <c r="F100" s="22"/>
      <c r="G100" s="29"/>
      <c r="H100" s="24"/>
      <c r="I100" s="28"/>
      <c r="J100" s="25"/>
      <c r="K100" s="94"/>
      <c r="L100" s="105"/>
      <c r="M100" s="95"/>
    </row>
    <row r="101" spans="1:13" ht="18.95" customHeight="1">
      <c r="A101" s="92"/>
      <c r="B101" s="9"/>
      <c r="C101" s="92"/>
      <c r="D101" s="10"/>
      <c r="E101" s="20"/>
      <c r="F101" s="22"/>
      <c r="G101" s="29"/>
      <c r="H101" s="24"/>
      <c r="I101" s="26"/>
      <c r="J101" s="25"/>
      <c r="K101" s="9"/>
      <c r="L101" s="100"/>
      <c r="M101" s="10"/>
    </row>
    <row r="102" spans="1:13" ht="18.95" customHeight="1">
      <c r="A102" s="92"/>
      <c r="B102" s="9"/>
      <c r="C102" s="92"/>
      <c r="D102" s="9"/>
      <c r="E102" s="22"/>
      <c r="F102" s="22"/>
      <c r="G102" s="30"/>
      <c r="H102" s="24"/>
      <c r="I102" s="16"/>
      <c r="J102" s="16"/>
      <c r="K102" s="16"/>
      <c r="L102" s="100"/>
      <c r="M102" s="16"/>
    </row>
    <row r="103" spans="1:13" ht="18.95" customHeight="1">
      <c r="A103" s="60" t="s">
        <v>32</v>
      </c>
      <c r="H103" s="31"/>
      <c r="K103" s="32"/>
      <c r="L103" s="94"/>
      <c r="M103" s="95"/>
    </row>
    <row r="104" spans="1:13">
      <c r="A104" s="92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2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1"/>
      <c r="B106" s="94"/>
      <c r="C106" s="94"/>
      <c r="E106" s="112" t="s">
        <v>36</v>
      </c>
      <c r="F106" s="94"/>
      <c r="G106" s="94"/>
      <c r="H106" s="112" t="s">
        <v>37</v>
      </c>
      <c r="I106" s="94"/>
      <c r="J106" s="94" t="s">
        <v>175</v>
      </c>
      <c r="K106" s="94"/>
      <c r="L106" s="94"/>
      <c r="M106" s="95"/>
    </row>
    <row r="107" spans="1:13">
      <c r="A107" s="55" t="s">
        <v>38</v>
      </c>
      <c r="B107" s="49"/>
      <c r="C107" s="49" t="s">
        <v>39</v>
      </c>
      <c r="D107" s="113"/>
      <c r="E107" s="49" t="s">
        <v>40</v>
      </c>
      <c r="F107" s="49"/>
      <c r="G107" s="49" t="s">
        <v>39</v>
      </c>
      <c r="H107" s="49"/>
      <c r="I107" s="49"/>
      <c r="J107" s="49"/>
      <c r="K107" s="49"/>
      <c r="L107" s="49"/>
      <c r="M107" s="56"/>
    </row>
    <row r="108" spans="1:13" ht="84.95" customHeight="1">
      <c r="A108" s="661" t="s">
        <v>49</v>
      </c>
      <c r="B108" s="662"/>
      <c r="C108" s="662"/>
      <c r="D108" s="662"/>
      <c r="E108" s="662"/>
      <c r="F108" s="662"/>
      <c r="G108" s="662"/>
      <c r="H108" s="662"/>
      <c r="I108" s="662"/>
      <c r="J108" s="662"/>
      <c r="K108" s="662"/>
      <c r="L108" s="662"/>
      <c r="M108" s="663"/>
    </row>
    <row r="109" spans="1:13" ht="35.1" customHeight="1">
      <c r="A109" s="6" t="s">
        <v>41</v>
      </c>
      <c r="B109" s="44"/>
      <c r="C109" s="44"/>
      <c r="D109" s="44"/>
      <c r="E109" s="44"/>
      <c r="F109" s="44"/>
      <c r="G109" s="45"/>
      <c r="H109" s="7" t="s">
        <v>11</v>
      </c>
      <c r="I109" s="46">
        <f>I82+1</f>
        <v>45744</v>
      </c>
      <c r="J109" s="44"/>
      <c r="K109" s="44"/>
      <c r="L109" s="44"/>
      <c r="M109" s="47"/>
    </row>
    <row r="110" spans="1:13" ht="16.5" customHeight="1">
      <c r="A110" s="91" t="s">
        <v>12</v>
      </c>
      <c r="B110" s="9"/>
      <c r="C110" s="10"/>
      <c r="D110" s="92" t="s">
        <v>13</v>
      </c>
      <c r="E110" s="9"/>
      <c r="F110" s="9"/>
      <c r="G110" s="9"/>
      <c r="H110" s="91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8" t="s">
        <v>15</v>
      </c>
      <c r="B111" s="49"/>
      <c r="C111" s="10"/>
      <c r="D111" s="62" t="str">
        <f>D84</f>
        <v>ZŠ BROUČCI</v>
      </c>
      <c r="E111" s="49"/>
      <c r="F111" s="49"/>
      <c r="G111" s="49"/>
      <c r="H111" s="48" t="s">
        <v>14</v>
      </c>
      <c r="I111" s="93">
        <f>I84</f>
        <v>0</v>
      </c>
      <c r="J111" s="49"/>
      <c r="K111" s="49"/>
      <c r="L111" s="49"/>
      <c r="M111" s="50"/>
    </row>
    <row r="112" spans="1:13" ht="12.95" customHeight="1">
      <c r="A112" s="51"/>
      <c r="B112" s="94"/>
      <c r="C112" s="51"/>
      <c r="D112" s="95"/>
      <c r="E112" s="94"/>
      <c r="F112" s="12"/>
      <c r="G112" s="94"/>
      <c r="H112" s="94"/>
      <c r="I112" s="94"/>
      <c r="J112" s="94"/>
      <c r="K112" s="95"/>
      <c r="L112" s="51"/>
      <c r="M112" s="95"/>
    </row>
    <row r="113" spans="1:13" ht="18" customHeight="1">
      <c r="A113" s="13"/>
      <c r="B113" s="44"/>
      <c r="C113" s="14" t="s">
        <v>16</v>
      </c>
      <c r="D113" s="47"/>
      <c r="E113" s="52" t="s">
        <v>17</v>
      </c>
      <c r="F113" s="15" t="s">
        <v>18</v>
      </c>
      <c r="G113" s="44" t="s">
        <v>19</v>
      </c>
      <c r="H113" s="44"/>
      <c r="I113" s="16" t="s">
        <v>20</v>
      </c>
      <c r="J113" s="16" t="s">
        <v>21</v>
      </c>
      <c r="K113" s="47"/>
      <c r="L113" s="92" t="s">
        <v>22</v>
      </c>
      <c r="M113" s="10"/>
    </row>
    <row r="114" spans="1:13" ht="15.75" customHeight="1">
      <c r="A114" s="53"/>
      <c r="B114" s="94"/>
      <c r="C114" s="51"/>
      <c r="D114" s="95"/>
      <c r="E114" s="96" t="s">
        <v>23</v>
      </c>
      <c r="F114" s="12"/>
      <c r="G114" s="17" t="s">
        <v>24</v>
      </c>
      <c r="H114" s="52" t="s">
        <v>5</v>
      </c>
      <c r="I114" s="16" t="s">
        <v>25</v>
      </c>
      <c r="J114" s="18" t="s">
        <v>26</v>
      </c>
      <c r="K114" s="95"/>
      <c r="L114" s="96" t="s">
        <v>27</v>
      </c>
      <c r="M114" s="19" t="s">
        <v>28</v>
      </c>
    </row>
    <row r="115" spans="1:13">
      <c r="A115" s="54"/>
      <c r="B115" s="49"/>
      <c r="C115" s="55"/>
      <c r="D115" s="56"/>
      <c r="E115" s="49"/>
      <c r="F115" s="57"/>
      <c r="G115" s="55"/>
      <c r="H115" s="49"/>
      <c r="I115" s="16"/>
      <c r="J115" s="16"/>
      <c r="K115" s="56"/>
      <c r="L115" s="58" t="s">
        <v>29</v>
      </c>
      <c r="M115" s="59" t="s">
        <v>30</v>
      </c>
    </row>
    <row r="116" spans="1:13">
      <c r="A116" s="97">
        <v>1</v>
      </c>
      <c r="B116" s="20"/>
      <c r="C116" s="97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98" t="s">
        <v>59</v>
      </c>
      <c r="B117" s="99"/>
      <c r="C117" s="114" t="str">
        <f>JL!O12</f>
        <v>Zeleninová se strouháním</v>
      </c>
      <c r="D117" s="10"/>
      <c r="E117" s="20" t="s">
        <v>31</v>
      </c>
      <c r="F117" s="22"/>
      <c r="G117" s="23"/>
      <c r="H117" s="24"/>
      <c r="I117" s="24"/>
      <c r="J117" s="25"/>
      <c r="K117" s="94"/>
      <c r="L117" s="100"/>
      <c r="M117" s="95"/>
    </row>
    <row r="118" spans="1:13" ht="18.95" customHeight="1">
      <c r="A118" s="98" t="s">
        <v>60</v>
      </c>
      <c r="B118" s="99"/>
      <c r="C118" s="92" t="str">
        <f>JL!O15</f>
        <v>Gulášová polévka s bramborem</v>
      </c>
      <c r="D118" s="10"/>
      <c r="E118" s="96" t="s">
        <v>31</v>
      </c>
      <c r="F118" s="22"/>
      <c r="G118" s="101"/>
      <c r="H118" s="24"/>
      <c r="I118" s="26"/>
      <c r="J118" s="25"/>
      <c r="K118" s="9"/>
      <c r="L118" s="100"/>
      <c r="M118" s="10"/>
    </row>
    <row r="119" spans="1:13" ht="18.95" customHeight="1">
      <c r="A119" s="98" t="s">
        <v>73</v>
      </c>
      <c r="B119" s="102"/>
      <c r="C119" s="103" t="str">
        <f>JL!O19</f>
        <v>Plněné bramborové knedlíky uzeným masem, dušené zelí, cibulka (uzené, brambory, vejce, mouka, krupice, zelí, cukr, cibule, sůl, olej)</v>
      </c>
      <c r="D119" s="10"/>
      <c r="E119" s="20" t="s">
        <v>31</v>
      </c>
      <c r="F119" s="22"/>
      <c r="G119" s="27"/>
      <c r="H119" s="24"/>
      <c r="I119" s="26"/>
      <c r="J119" s="25"/>
      <c r="K119" s="94"/>
      <c r="L119" s="105"/>
      <c r="M119" s="95"/>
    </row>
    <row r="120" spans="1:13" ht="18.95" customHeight="1">
      <c r="A120" s="98" t="s">
        <v>74</v>
      </c>
      <c r="B120" s="106"/>
      <c r="C120" s="103" t="str">
        <f>JL!O23</f>
        <v>Hovězí karbanátek s kapustou a slaninou, bramborová kaše s máslem, okurka</v>
      </c>
      <c r="D120" s="10"/>
      <c r="E120" s="96" t="s">
        <v>31</v>
      </c>
      <c r="F120" s="22"/>
      <c r="G120" s="27"/>
      <c r="H120" s="24"/>
      <c r="I120" s="26"/>
      <c r="J120" s="25"/>
      <c r="K120" s="9"/>
      <c r="L120" s="100"/>
      <c r="M120" s="10"/>
    </row>
    <row r="121" spans="1:13" ht="18.95" customHeight="1">
      <c r="A121" s="98" t="s">
        <v>75</v>
      </c>
      <c r="B121" s="106"/>
      <c r="C121" s="103" t="str">
        <f>JL!O27</f>
        <v>Pikantní těstoviny linquine se zeleninou feferonkami, sypané parmezánem (ploché špagety, zelenina, česnek, chilli, bylinky, sůl, vejce a parmezán)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0"/>
      <c r="M121" s="10"/>
    </row>
    <row r="122" spans="1:13" ht="18.95" customHeight="1">
      <c r="A122" s="98" t="s">
        <v>76</v>
      </c>
      <c r="B122" s="107"/>
      <c r="C122" s="103" t="str">
        <f>JL!O32</f>
        <v>Vepřový steak, dušená ružičková kapusta, pečené americké brambory (vepřové, sůl, pepř, olej, cibule, r.kapusta, česnek, slanina, mouka)</v>
      </c>
      <c r="D122" s="10"/>
      <c r="E122" s="20" t="s">
        <v>31</v>
      </c>
      <c r="F122" s="22"/>
      <c r="G122" s="27"/>
      <c r="H122" s="24"/>
      <c r="I122" s="28"/>
      <c r="J122" s="25"/>
      <c r="K122" s="94"/>
      <c r="L122" s="105"/>
      <c r="M122" s="95"/>
    </row>
    <row r="123" spans="1:13" ht="18.95" customHeight="1">
      <c r="A123" s="108"/>
      <c r="B123" s="109"/>
      <c r="C123" s="659"/>
      <c r="D123" s="660"/>
      <c r="E123" s="20"/>
      <c r="F123" s="22"/>
      <c r="G123" s="27"/>
      <c r="H123" s="24"/>
      <c r="I123" s="28"/>
      <c r="J123" s="25"/>
      <c r="K123" s="9"/>
      <c r="L123" s="100"/>
      <c r="M123" s="10"/>
    </row>
    <row r="124" spans="1:13" ht="18.95" customHeight="1">
      <c r="A124" s="92"/>
      <c r="B124" s="94"/>
      <c r="C124" s="92"/>
      <c r="D124" s="10"/>
      <c r="E124" s="20"/>
      <c r="F124" s="22"/>
      <c r="G124" s="29"/>
      <c r="H124" s="24"/>
      <c r="I124" s="28"/>
      <c r="J124" s="25"/>
      <c r="K124" s="94"/>
      <c r="L124" s="105"/>
      <c r="M124" s="95"/>
    </row>
    <row r="125" spans="1:13" ht="18.95" customHeight="1">
      <c r="A125" s="92"/>
      <c r="B125" s="9"/>
      <c r="C125" s="110"/>
      <c r="D125" s="111"/>
      <c r="E125" s="20"/>
      <c r="F125" s="22"/>
      <c r="G125" s="29"/>
      <c r="H125" s="24"/>
      <c r="I125" s="26"/>
      <c r="J125" s="25"/>
      <c r="K125" s="9"/>
      <c r="L125" s="100"/>
      <c r="M125" s="10"/>
    </row>
    <row r="126" spans="1:13" ht="36" customHeight="1">
      <c r="A126" s="97"/>
      <c r="B126" s="94"/>
      <c r="C126" s="92"/>
      <c r="D126" s="10"/>
      <c r="E126" s="20"/>
      <c r="F126" s="22"/>
      <c r="G126" s="29"/>
      <c r="H126" s="24"/>
      <c r="I126" s="26"/>
      <c r="J126" s="25"/>
      <c r="K126" s="9"/>
      <c r="L126" s="100"/>
      <c r="M126" s="10"/>
    </row>
    <row r="127" spans="1:13" ht="18.95" customHeight="1">
      <c r="A127" s="92"/>
      <c r="B127" s="9"/>
      <c r="C127" s="92"/>
      <c r="D127" s="10"/>
      <c r="E127" s="20"/>
      <c r="F127" s="22"/>
      <c r="G127" s="29"/>
      <c r="H127" s="24"/>
      <c r="I127" s="28"/>
      <c r="J127" s="25"/>
      <c r="K127" s="94"/>
      <c r="L127" s="105"/>
      <c r="M127" s="95"/>
    </row>
    <row r="128" spans="1:13" ht="18.95" customHeight="1">
      <c r="A128" s="92"/>
      <c r="B128" s="9"/>
      <c r="C128" s="92"/>
      <c r="D128" s="10"/>
      <c r="E128" s="20"/>
      <c r="F128" s="22"/>
      <c r="G128" s="29"/>
      <c r="H128" s="24"/>
      <c r="I128" s="26"/>
      <c r="J128" s="25"/>
      <c r="K128" s="9"/>
      <c r="L128" s="100"/>
      <c r="M128" s="10"/>
    </row>
    <row r="129" spans="1:13" ht="18.95" customHeight="1">
      <c r="A129" s="92"/>
      <c r="B129" s="9"/>
      <c r="C129" s="92"/>
      <c r="D129" s="9"/>
      <c r="E129" s="22"/>
      <c r="F129" s="22"/>
      <c r="G129" s="30"/>
      <c r="H129" s="24"/>
      <c r="I129" s="16"/>
      <c r="J129" s="16"/>
      <c r="K129" s="16"/>
      <c r="L129" s="100"/>
      <c r="M129" s="16"/>
    </row>
    <row r="130" spans="1:13" ht="18.95" customHeight="1">
      <c r="A130" s="60" t="s">
        <v>32</v>
      </c>
      <c r="H130" s="31"/>
      <c r="K130" s="32"/>
      <c r="L130" s="94"/>
      <c r="M130" s="95"/>
    </row>
    <row r="131" spans="1:13">
      <c r="A131" s="92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2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1"/>
      <c r="B133" s="94"/>
      <c r="C133" s="94"/>
      <c r="E133" s="112" t="s">
        <v>36</v>
      </c>
      <c r="F133" s="94"/>
      <c r="G133" s="94"/>
      <c r="H133" s="112" t="s">
        <v>37</v>
      </c>
      <c r="I133" s="94"/>
      <c r="J133" s="94" t="s">
        <v>175</v>
      </c>
      <c r="K133" s="94"/>
      <c r="L133" s="94"/>
      <c r="M133" s="95"/>
    </row>
    <row r="134" spans="1:13">
      <c r="A134" s="55" t="s">
        <v>38</v>
      </c>
      <c r="B134" s="49"/>
      <c r="C134" s="49" t="s">
        <v>39</v>
      </c>
      <c r="D134" s="113"/>
      <c r="E134" s="49" t="s">
        <v>40</v>
      </c>
      <c r="F134" s="49"/>
      <c r="G134" s="49" t="s">
        <v>39</v>
      </c>
      <c r="H134" s="49"/>
      <c r="I134" s="49"/>
      <c r="J134" s="49"/>
      <c r="K134" s="49"/>
      <c r="L134" s="49"/>
      <c r="M134" s="56"/>
    </row>
    <row r="135" spans="1:13" ht="84.95" customHeight="1">
      <c r="A135" s="661" t="s">
        <v>49</v>
      </c>
      <c r="B135" s="662"/>
      <c r="C135" s="662"/>
      <c r="D135" s="662"/>
      <c r="E135" s="662"/>
      <c r="F135" s="662"/>
      <c r="G135" s="662"/>
      <c r="H135" s="662"/>
      <c r="I135" s="662"/>
      <c r="J135" s="662"/>
      <c r="K135" s="662"/>
      <c r="L135" s="662"/>
      <c r="M135" s="663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74ED2-1C59-4DFF-89C6-53A623016A5E}">
  <sheetPr>
    <tabColor theme="6" tint="-0.249977111117893"/>
  </sheetPr>
  <dimension ref="A1:M137"/>
  <sheetViews>
    <sheetView workbookViewId="0">
      <selection activeCell="F8" sqref="F8:G8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9.2851562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248" t="s">
        <v>41</v>
      </c>
      <c r="B1" s="44"/>
      <c r="C1" s="44"/>
      <c r="D1" s="44"/>
      <c r="E1" s="44"/>
      <c r="F1" s="44"/>
      <c r="G1" s="45"/>
      <c r="H1" s="249" t="s">
        <v>11</v>
      </c>
      <c r="I1" s="46">
        <f>JL!B10</f>
        <v>45740</v>
      </c>
      <c r="J1" s="44"/>
      <c r="K1" s="44"/>
      <c r="L1" s="44"/>
      <c r="M1" s="250"/>
    </row>
    <row r="2" spans="1:13" ht="16.5" customHeight="1">
      <c r="A2" s="251" t="s">
        <v>12</v>
      </c>
      <c r="B2" s="194"/>
      <c r="C2" s="196"/>
      <c r="D2" s="252" t="s">
        <v>13</v>
      </c>
      <c r="E2" s="194"/>
      <c r="F2" s="194"/>
      <c r="G2" s="194"/>
      <c r="H2" s="251" t="s">
        <v>14</v>
      </c>
      <c r="I2" s="253" t="s">
        <v>70</v>
      </c>
      <c r="J2" s="194"/>
      <c r="K2" s="194"/>
      <c r="L2" s="194"/>
      <c r="M2" s="196"/>
    </row>
    <row r="3" spans="1:13" ht="16.5" customHeight="1">
      <c r="A3" s="48" t="s">
        <v>15</v>
      </c>
      <c r="B3" s="49"/>
      <c r="C3" s="196"/>
      <c r="D3" s="62" t="s">
        <v>130</v>
      </c>
      <c r="E3" s="49"/>
      <c r="F3" s="49"/>
      <c r="G3" s="49"/>
      <c r="H3" s="48" t="s">
        <v>14</v>
      </c>
      <c r="I3" s="93"/>
      <c r="J3" s="49"/>
      <c r="K3" s="49"/>
      <c r="L3" s="49"/>
      <c r="M3" s="50"/>
    </row>
    <row r="4" spans="1:13" ht="12.95" customHeight="1">
      <c r="A4" s="366" t="s">
        <v>215</v>
      </c>
      <c r="B4" s="367" t="s">
        <v>216</v>
      </c>
      <c r="C4" s="366" t="s">
        <v>217</v>
      </c>
      <c r="D4" s="368"/>
      <c r="E4" s="664" t="s">
        <v>218</v>
      </c>
      <c r="F4" s="665"/>
      <c r="G4" s="665"/>
      <c r="H4" s="665"/>
      <c r="I4" s="369"/>
      <c r="J4" s="369"/>
      <c r="K4" s="368"/>
      <c r="L4" s="370" t="s">
        <v>219</v>
      </c>
      <c r="M4" s="368"/>
    </row>
    <row r="5" spans="1:13" ht="18" customHeight="1">
      <c r="A5" s="666" t="s">
        <v>220</v>
      </c>
      <c r="B5" s="667"/>
      <c r="C5" s="371" t="s">
        <v>16</v>
      </c>
      <c r="D5" s="372"/>
      <c r="E5" s="373" t="s">
        <v>17</v>
      </c>
      <c r="F5" s="374" t="s">
        <v>18</v>
      </c>
      <c r="G5" s="375" t="s">
        <v>19</v>
      </c>
      <c r="H5" s="375"/>
      <c r="I5" s="376" t="s">
        <v>20</v>
      </c>
      <c r="J5" s="376" t="s">
        <v>21</v>
      </c>
      <c r="K5" s="372"/>
      <c r="L5" s="377" t="s">
        <v>22</v>
      </c>
      <c r="M5" s="378"/>
    </row>
    <row r="6" spans="1:13" ht="15.75" customHeight="1">
      <c r="A6" s="379"/>
      <c r="B6" s="369"/>
      <c r="C6" s="366"/>
      <c r="D6" s="368"/>
      <c r="E6" s="380" t="s">
        <v>23</v>
      </c>
      <c r="F6" s="381"/>
      <c r="G6" s="382" t="s">
        <v>24</v>
      </c>
      <c r="H6" s="373" t="s">
        <v>5</v>
      </c>
      <c r="I6" s="376" t="s">
        <v>25</v>
      </c>
      <c r="J6" s="383" t="s">
        <v>26</v>
      </c>
      <c r="K6" s="368"/>
      <c r="L6" s="380" t="s">
        <v>27</v>
      </c>
      <c r="M6" s="384" t="s">
        <v>28</v>
      </c>
    </row>
    <row r="7" spans="1:13">
      <c r="A7" s="393"/>
      <c r="B7" s="386"/>
      <c r="C7" s="390"/>
      <c r="D7" s="388"/>
      <c r="E7" s="386"/>
      <c r="F7" s="389"/>
      <c r="G7" s="390"/>
      <c r="H7" s="386"/>
      <c r="I7" s="376"/>
      <c r="J7" s="376"/>
      <c r="K7" s="388"/>
      <c r="L7" s="391" t="s">
        <v>29</v>
      </c>
      <c r="M7" s="392" t="s">
        <v>30</v>
      </c>
    </row>
    <row r="8" spans="1:13">
      <c r="A8" s="255">
        <v>1</v>
      </c>
      <c r="B8" s="256"/>
      <c r="C8" s="255">
        <v>2</v>
      </c>
      <c r="D8" s="257"/>
      <c r="E8" s="256">
        <v>3</v>
      </c>
      <c r="F8" s="22">
        <v>4</v>
      </c>
      <c r="G8" s="256">
        <v>5</v>
      </c>
      <c r="H8" s="22">
        <v>6</v>
      </c>
      <c r="I8" s="22">
        <v>7</v>
      </c>
      <c r="J8" s="22">
        <v>8</v>
      </c>
      <c r="K8" s="256"/>
      <c r="L8" s="22">
        <v>9</v>
      </c>
      <c r="M8" s="257">
        <v>10</v>
      </c>
    </row>
    <row r="9" spans="1:13" ht="18.95" customHeight="1">
      <c r="A9" s="258" t="s">
        <v>59</v>
      </c>
      <c r="B9" s="259"/>
      <c r="C9" s="252" t="str">
        <f>JL!C12</f>
        <v>Hovězí s vaječnou sedlinou</v>
      </c>
      <c r="D9" s="196"/>
      <c r="E9" s="256" t="s">
        <v>31</v>
      </c>
      <c r="F9" s="22"/>
      <c r="G9" s="260"/>
      <c r="H9" s="24"/>
      <c r="I9" s="24"/>
      <c r="J9" s="25"/>
      <c r="K9" s="94"/>
      <c r="L9" s="100"/>
      <c r="M9" s="254"/>
    </row>
    <row r="10" spans="1:13" ht="18.95" customHeight="1">
      <c r="A10" s="258" t="s">
        <v>60</v>
      </c>
      <c r="B10" s="259"/>
      <c r="C10" s="252" t="str">
        <f>JL!C15</f>
        <v>Zelná bílá se slaninou a bramborami</v>
      </c>
      <c r="D10" s="196"/>
      <c r="E10" s="96" t="s">
        <v>31</v>
      </c>
      <c r="F10" s="22"/>
      <c r="G10" s="101"/>
      <c r="H10" s="24"/>
      <c r="I10" s="26"/>
      <c r="J10" s="25"/>
      <c r="K10" s="194"/>
      <c r="L10" s="100"/>
      <c r="M10" s="196"/>
    </row>
    <row r="11" spans="1:13" ht="18.95" customHeight="1">
      <c r="A11" s="258" t="s">
        <v>84</v>
      </c>
      <c r="B11" s="190"/>
      <c r="C11" s="261" t="str">
        <f>JL!C19</f>
        <v>Hovězí vařené zadní, koprová omáčka, houskové knedlíky (hovězí maso, mléko, smetana, kopr, cukr, sůl, ocet, mouka, máslo)</v>
      </c>
      <c r="D11" s="196"/>
      <c r="E11" s="256" t="s">
        <v>31</v>
      </c>
      <c r="F11" s="22"/>
      <c r="G11" s="262"/>
      <c r="H11" s="104"/>
      <c r="I11" s="26"/>
      <c r="J11" s="25"/>
      <c r="K11" s="94"/>
      <c r="L11" s="105"/>
      <c r="M11" s="254"/>
    </row>
    <row r="12" spans="1:13" ht="18.95" customHeight="1">
      <c r="A12" s="258" t="s">
        <v>86</v>
      </c>
      <c r="B12" s="263"/>
      <c r="C12" s="261" t="str">
        <f>JL!C23</f>
        <v>Pečená sekaná, bramborová kaše, okurka (mleté maso, cibule, uzená slanina, máčená žemle, česnek, majoránka)</v>
      </c>
      <c r="D12" s="196"/>
      <c r="E12" s="96" t="s">
        <v>31</v>
      </c>
      <c r="F12" s="22"/>
      <c r="G12" s="262"/>
      <c r="H12" s="24"/>
      <c r="I12" s="26"/>
      <c r="J12" s="25"/>
      <c r="K12" s="194"/>
      <c r="L12" s="100"/>
      <c r="M12" s="196"/>
    </row>
    <row r="13" spans="1:13" ht="18.95" customHeight="1">
      <c r="A13" s="258" t="s">
        <v>85</v>
      </c>
      <c r="B13" s="263"/>
      <c r="C13" s="261" t="str">
        <f>JL!C27</f>
        <v>Fazolová směs s rajčaty a bramborami, vařené vejce, chléb (fazole bílé, fazole tmavé, paprika, rajčata, brambory, česnek, protlak, koření, pepř, sůl)</v>
      </c>
      <c r="D13" s="196"/>
      <c r="E13" s="256" t="s">
        <v>31</v>
      </c>
      <c r="F13" s="22"/>
      <c r="G13" s="262"/>
      <c r="H13" s="24"/>
      <c r="I13" s="28"/>
      <c r="J13" s="25"/>
      <c r="K13" s="194"/>
      <c r="L13" s="100"/>
      <c r="M13" s="196"/>
    </row>
    <row r="14" spans="1:13" ht="18.95" customHeight="1">
      <c r="A14" s="304" t="s">
        <v>158</v>
      </c>
      <c r="B14" s="192"/>
      <c r="C14" s="305" t="s">
        <v>159</v>
      </c>
      <c r="D14" s="306"/>
      <c r="E14" s="307" t="s">
        <v>31</v>
      </c>
      <c r="F14" s="22"/>
      <c r="G14" s="262"/>
      <c r="H14" s="24"/>
      <c r="I14" s="28"/>
      <c r="J14" s="25"/>
      <c r="K14" s="94"/>
      <c r="L14" s="105"/>
      <c r="M14" s="254"/>
    </row>
    <row r="15" spans="1:13" ht="18.95" customHeight="1">
      <c r="A15" s="264"/>
      <c r="B15" s="265"/>
      <c r="C15" s="671"/>
      <c r="D15" s="672"/>
      <c r="E15" s="256"/>
      <c r="F15" s="22"/>
      <c r="G15" s="262"/>
      <c r="H15" s="24"/>
      <c r="I15" s="28"/>
      <c r="J15" s="25"/>
      <c r="K15" s="194"/>
      <c r="L15" s="100"/>
      <c r="M15" s="196"/>
    </row>
    <row r="16" spans="1:13" ht="18.95" customHeight="1">
      <c r="A16" s="252"/>
      <c r="B16" s="94"/>
      <c r="C16" s="252"/>
      <c r="D16" s="196"/>
      <c r="E16" s="256"/>
      <c r="F16" s="22"/>
      <c r="G16" s="266"/>
      <c r="H16" s="24"/>
      <c r="I16" s="28"/>
      <c r="J16" s="25"/>
      <c r="K16" s="94"/>
      <c r="L16" s="105"/>
      <c r="M16" s="254"/>
    </row>
    <row r="17" spans="1:13" ht="18.95" customHeight="1">
      <c r="A17" s="193"/>
      <c r="B17" s="194"/>
      <c r="C17" s="195"/>
      <c r="D17" s="267"/>
      <c r="E17" s="256"/>
      <c r="F17" s="22"/>
      <c r="G17" s="266"/>
      <c r="H17" s="24"/>
      <c r="I17" s="26"/>
      <c r="J17" s="25"/>
      <c r="K17" s="194"/>
      <c r="L17" s="100"/>
      <c r="M17" s="196"/>
    </row>
    <row r="18" spans="1:13" ht="36" customHeight="1">
      <c r="A18" s="193"/>
      <c r="B18" s="94"/>
      <c r="C18" s="195"/>
      <c r="D18" s="196"/>
      <c r="E18" s="256"/>
      <c r="F18" s="22"/>
      <c r="G18" s="266"/>
      <c r="H18" s="24"/>
      <c r="I18" s="28"/>
      <c r="J18" s="25"/>
      <c r="K18" s="94"/>
      <c r="L18" s="105"/>
      <c r="M18" s="254"/>
    </row>
    <row r="19" spans="1:13" ht="18.95" customHeight="1">
      <c r="A19" s="193"/>
      <c r="B19" s="194"/>
      <c r="C19" s="195"/>
      <c r="D19" s="196"/>
      <c r="E19" s="256"/>
      <c r="F19" s="22"/>
      <c r="G19" s="266"/>
      <c r="H19" s="24"/>
      <c r="I19" s="26"/>
      <c r="J19" s="25"/>
      <c r="K19" s="194"/>
      <c r="L19" s="100"/>
      <c r="M19" s="196"/>
    </row>
    <row r="20" spans="1:13" ht="18.95" customHeight="1">
      <c r="A20" s="252"/>
      <c r="B20" s="194"/>
      <c r="C20" s="252"/>
      <c r="D20" s="196"/>
      <c r="E20" s="256"/>
      <c r="F20" s="22"/>
      <c r="G20" s="266"/>
      <c r="H20" s="24"/>
      <c r="I20" s="26"/>
      <c r="J20" s="25"/>
      <c r="K20" s="194"/>
      <c r="L20" s="100"/>
      <c r="M20" s="196"/>
    </row>
    <row r="21" spans="1:13" ht="18.95" customHeight="1">
      <c r="A21" s="252"/>
      <c r="B21" s="194"/>
      <c r="C21" s="252"/>
      <c r="D21" s="194"/>
      <c r="E21" s="22"/>
      <c r="F21" s="22"/>
      <c r="G21" s="30"/>
      <c r="H21" s="24"/>
      <c r="I21" s="16"/>
      <c r="J21" s="16"/>
      <c r="K21" s="16"/>
      <c r="L21" s="100"/>
      <c r="M21" s="16"/>
    </row>
    <row r="22" spans="1:13" ht="18.95" customHeight="1">
      <c r="A22" s="60" t="s">
        <v>32</v>
      </c>
      <c r="H22" s="31"/>
      <c r="K22" s="32"/>
      <c r="L22" s="94"/>
      <c r="M22" s="254"/>
    </row>
    <row r="23" spans="1:13">
      <c r="A23" s="252" t="s">
        <v>44</v>
      </c>
      <c r="B23" s="194"/>
      <c r="C23" s="194"/>
      <c r="D23" s="194"/>
      <c r="E23" s="194"/>
      <c r="F23" s="194"/>
      <c r="G23" s="194"/>
      <c r="H23" s="268"/>
      <c r="I23" s="194"/>
      <c r="J23" s="194"/>
      <c r="K23" s="194"/>
      <c r="L23" s="194"/>
      <c r="M23" s="196"/>
    </row>
    <row r="24" spans="1:13">
      <c r="A24" s="252" t="s">
        <v>33</v>
      </c>
      <c r="B24" s="194"/>
      <c r="C24" s="194"/>
      <c r="D24" s="194"/>
      <c r="E24" s="194"/>
      <c r="F24" s="194"/>
      <c r="G24" s="194" t="s">
        <v>34</v>
      </c>
      <c r="H24" s="194"/>
      <c r="I24" s="194"/>
      <c r="J24" s="194" t="s">
        <v>35</v>
      </c>
      <c r="K24" s="194"/>
      <c r="L24" s="194"/>
      <c r="M24" s="196"/>
    </row>
    <row r="25" spans="1:13">
      <c r="A25" s="61"/>
      <c r="B25" s="94"/>
      <c r="C25" s="94"/>
      <c r="E25" s="112" t="s">
        <v>36</v>
      </c>
      <c r="F25" s="94"/>
      <c r="G25" s="94"/>
      <c r="H25" s="112" t="s">
        <v>37</v>
      </c>
      <c r="I25" s="94"/>
      <c r="J25" s="94" t="s">
        <v>175</v>
      </c>
      <c r="K25" s="94"/>
      <c r="L25" s="94"/>
      <c r="M25" s="254"/>
    </row>
    <row r="26" spans="1:13">
      <c r="A26" s="55" t="s">
        <v>38</v>
      </c>
      <c r="B26" s="49"/>
      <c r="C26" s="49" t="s">
        <v>39</v>
      </c>
      <c r="D26" s="113"/>
      <c r="E26" s="49" t="s">
        <v>40</v>
      </c>
      <c r="F26" s="49"/>
      <c r="G26" s="49" t="s">
        <v>39</v>
      </c>
      <c r="H26" s="49"/>
      <c r="I26" s="49"/>
      <c r="J26" s="49"/>
      <c r="K26" s="49"/>
      <c r="L26" s="49"/>
      <c r="M26" s="56"/>
    </row>
    <row r="27" spans="1:13" ht="84.95" customHeight="1">
      <c r="A27" s="668" t="s">
        <v>49</v>
      </c>
      <c r="B27" s="669"/>
      <c r="C27" s="669"/>
      <c r="D27" s="669"/>
      <c r="E27" s="669"/>
      <c r="F27" s="669"/>
      <c r="G27" s="669"/>
      <c r="H27" s="669"/>
      <c r="I27" s="669"/>
      <c r="J27" s="669"/>
      <c r="K27" s="669"/>
      <c r="L27" s="669"/>
      <c r="M27" s="670"/>
    </row>
    <row r="28" spans="1:13" ht="35.1" customHeight="1">
      <c r="A28" s="248" t="s">
        <v>41</v>
      </c>
      <c r="B28" s="44"/>
      <c r="C28" s="44"/>
      <c r="D28" s="44"/>
      <c r="E28" s="44"/>
      <c r="F28" s="44"/>
      <c r="G28" s="45"/>
      <c r="H28" s="249" t="s">
        <v>11</v>
      </c>
      <c r="I28" s="46">
        <f>I1+1</f>
        <v>45741</v>
      </c>
      <c r="J28" s="44"/>
      <c r="K28" s="44"/>
      <c r="L28" s="44"/>
      <c r="M28" s="250"/>
    </row>
    <row r="29" spans="1:13" ht="16.5" customHeight="1">
      <c r="A29" s="251" t="s">
        <v>12</v>
      </c>
      <c r="B29" s="194"/>
      <c r="C29" s="196"/>
      <c r="D29" s="252" t="s">
        <v>13</v>
      </c>
      <c r="E29" s="194"/>
      <c r="F29" s="194"/>
      <c r="G29" s="194"/>
      <c r="H29" s="251" t="s">
        <v>14</v>
      </c>
      <c r="I29" s="253" t="s">
        <v>43</v>
      </c>
      <c r="J29" s="194"/>
      <c r="K29" s="194"/>
      <c r="L29" s="194"/>
      <c r="M29" s="196"/>
    </row>
    <row r="30" spans="1:13" ht="16.5" customHeight="1">
      <c r="A30" s="48" t="s">
        <v>15</v>
      </c>
      <c r="B30" s="49"/>
      <c r="C30" s="196"/>
      <c r="D30" s="62" t="str">
        <f>D3</f>
        <v>AEROSOL SERVICES</v>
      </c>
      <c r="E30" s="49"/>
      <c r="F30" s="49"/>
      <c r="G30" s="49"/>
      <c r="H30" s="48" t="s">
        <v>14</v>
      </c>
      <c r="I30" s="93">
        <f>I3</f>
        <v>0</v>
      </c>
      <c r="J30" s="49"/>
      <c r="K30" s="49"/>
      <c r="L30" s="49"/>
      <c r="M30" s="50"/>
    </row>
    <row r="31" spans="1:13" ht="12.95" customHeight="1">
      <c r="A31" s="366" t="s">
        <v>215</v>
      </c>
      <c r="B31" s="367" t="s">
        <v>216</v>
      </c>
      <c r="C31" s="366" t="s">
        <v>217</v>
      </c>
      <c r="D31" s="368"/>
      <c r="E31" s="664" t="s">
        <v>218</v>
      </c>
      <c r="F31" s="665"/>
      <c r="G31" s="665"/>
      <c r="H31" s="665"/>
      <c r="I31" s="369"/>
      <c r="J31" s="369"/>
      <c r="K31" s="368"/>
      <c r="L31" s="370" t="s">
        <v>219</v>
      </c>
      <c r="M31" s="368"/>
    </row>
    <row r="32" spans="1:13" ht="18" customHeight="1">
      <c r="A32" s="666" t="s">
        <v>220</v>
      </c>
      <c r="B32" s="667"/>
      <c r="C32" s="371" t="s">
        <v>16</v>
      </c>
      <c r="D32" s="372"/>
      <c r="E32" s="373" t="s">
        <v>17</v>
      </c>
      <c r="F32" s="374" t="s">
        <v>18</v>
      </c>
      <c r="G32" s="375" t="s">
        <v>19</v>
      </c>
      <c r="H32" s="375"/>
      <c r="I32" s="376" t="s">
        <v>20</v>
      </c>
      <c r="J32" s="376" t="s">
        <v>21</v>
      </c>
      <c r="K32" s="372"/>
      <c r="L32" s="377" t="s">
        <v>22</v>
      </c>
      <c r="M32" s="378"/>
    </row>
    <row r="33" spans="1:13" ht="15.75" customHeight="1">
      <c r="A33" s="379"/>
      <c r="B33" s="369"/>
      <c r="C33" s="366"/>
      <c r="D33" s="368"/>
      <c r="E33" s="380" t="s">
        <v>23</v>
      </c>
      <c r="F33" s="381"/>
      <c r="G33" s="382" t="s">
        <v>24</v>
      </c>
      <c r="H33" s="373" t="s">
        <v>5</v>
      </c>
      <c r="I33" s="376" t="s">
        <v>25</v>
      </c>
      <c r="J33" s="383" t="s">
        <v>26</v>
      </c>
      <c r="K33" s="368"/>
      <c r="L33" s="380" t="s">
        <v>27</v>
      </c>
      <c r="M33" s="384" t="s">
        <v>28</v>
      </c>
    </row>
    <row r="34" spans="1:13">
      <c r="A34" s="393"/>
      <c r="B34" s="386"/>
      <c r="C34" s="390"/>
      <c r="D34" s="388"/>
      <c r="E34" s="386"/>
      <c r="F34" s="389"/>
      <c r="G34" s="390"/>
      <c r="H34" s="386"/>
      <c r="I34" s="376"/>
      <c r="J34" s="376"/>
      <c r="K34" s="388"/>
      <c r="L34" s="391" t="s">
        <v>29</v>
      </c>
      <c r="M34" s="392" t="s">
        <v>30</v>
      </c>
    </row>
    <row r="35" spans="1:13">
      <c r="A35" s="255">
        <v>1</v>
      </c>
      <c r="B35" s="256"/>
      <c r="C35" s="255">
        <v>2</v>
      </c>
      <c r="D35" s="257"/>
      <c r="E35" s="256">
        <v>3</v>
      </c>
      <c r="F35" s="22">
        <v>4</v>
      </c>
      <c r="G35" s="256">
        <v>5</v>
      </c>
      <c r="H35" s="22">
        <v>6</v>
      </c>
      <c r="I35" s="22">
        <v>7</v>
      </c>
      <c r="J35" s="22">
        <v>8</v>
      </c>
      <c r="K35" s="256"/>
      <c r="L35" s="22">
        <v>9</v>
      </c>
      <c r="M35" s="257">
        <v>10</v>
      </c>
    </row>
    <row r="36" spans="1:13" ht="18.95" customHeight="1">
      <c r="A36" s="258" t="s">
        <v>59</v>
      </c>
      <c r="B36" s="259"/>
      <c r="C36" s="269" t="str">
        <f>JL!F12</f>
        <v>ZABÍJAČKOVÁ POLÉVKA S KROUPAMI</v>
      </c>
      <c r="D36" s="196"/>
      <c r="E36" s="256" t="s">
        <v>31</v>
      </c>
      <c r="F36" s="87"/>
      <c r="G36" s="260"/>
      <c r="H36" s="24"/>
      <c r="I36" s="24"/>
      <c r="J36" s="25"/>
      <c r="K36" s="94"/>
      <c r="L36" s="100"/>
      <c r="M36" s="254"/>
    </row>
    <row r="37" spans="1:13" ht="18.95" customHeight="1">
      <c r="A37" s="258" t="s">
        <v>60</v>
      </c>
      <c r="B37" s="259"/>
      <c r="C37" s="252" t="str">
        <f>JL!F15</f>
        <v>Brokolicový krém</v>
      </c>
      <c r="D37" s="196"/>
      <c r="E37" s="96" t="s">
        <v>31</v>
      </c>
      <c r="F37" s="87"/>
      <c r="G37" s="101"/>
      <c r="H37" s="24"/>
      <c r="I37" s="26"/>
      <c r="J37" s="25"/>
      <c r="K37" s="194"/>
      <c r="L37" s="100"/>
      <c r="M37" s="196"/>
    </row>
    <row r="38" spans="1:13" ht="18.95" customHeight="1">
      <c r="A38" s="258" t="s">
        <v>84</v>
      </c>
      <c r="B38" s="190"/>
      <c r="C38" s="261" t="str">
        <f>JL!F19</f>
        <v>JITRNICE nebo JELÍTKO, VAŘENÉ BRAMBORY, SALÁT Z KYSANÉHO ZELÍ S CIBULÍ</v>
      </c>
      <c r="D38" s="196"/>
      <c r="E38" s="256" t="s">
        <v>31</v>
      </c>
      <c r="F38" s="87"/>
      <c r="G38" s="270"/>
      <c r="H38" s="24"/>
      <c r="I38" s="26"/>
      <c r="J38" s="25"/>
      <c r="K38" s="94"/>
      <c r="L38" s="105"/>
      <c r="M38" s="254"/>
    </row>
    <row r="39" spans="1:13" ht="18.95" customHeight="1">
      <c r="A39" s="258" t="s">
        <v>86</v>
      </c>
      <c r="B39" s="263"/>
      <c r="C39" s="261" t="str">
        <f>JL!F23</f>
        <v>TRADIČNÍ ZABÍJAČKOVÝ GULÁŠ ZDOBENÝ CIBULÍ (VEPŘOVÁ PLEC, VEPŘOVÝ BOK, VEPŘOVÉ BROBY), HOUSKOVÉ KNEDLÍKY</v>
      </c>
      <c r="D39" s="196"/>
      <c r="E39" s="96" t="s">
        <v>31</v>
      </c>
      <c r="F39" s="87"/>
      <c r="G39" s="262"/>
      <c r="H39" s="24"/>
      <c r="I39" s="28"/>
      <c r="J39" s="25"/>
      <c r="K39" s="94"/>
      <c r="L39" s="105"/>
      <c r="M39" s="254"/>
    </row>
    <row r="40" spans="1:13" ht="18.95" customHeight="1">
      <c r="A40" s="258" t="s">
        <v>85</v>
      </c>
      <c r="B40" s="263"/>
      <c r="C40" s="261" t="str">
        <f>JL!F27</f>
        <v>Balkánský džuveč ze sojovým masem, paprikami a rajčaty, sypaný sýrem balkánského typu</v>
      </c>
      <c r="D40" s="196"/>
      <c r="E40" s="256" t="s">
        <v>31</v>
      </c>
      <c r="F40" s="87"/>
      <c r="G40" s="262"/>
      <c r="H40" s="24"/>
      <c r="I40" s="28"/>
      <c r="J40" s="25"/>
      <c r="K40" s="194"/>
      <c r="L40" s="100"/>
      <c r="M40" s="196"/>
    </row>
    <row r="41" spans="1:13" ht="18.95" customHeight="1">
      <c r="A41" s="304" t="s">
        <v>158</v>
      </c>
      <c r="B41" s="192"/>
      <c r="C41" s="305" t="s">
        <v>159</v>
      </c>
      <c r="D41" s="306"/>
      <c r="E41" s="307" t="s">
        <v>31</v>
      </c>
      <c r="F41" s="87"/>
      <c r="G41" s="262"/>
      <c r="H41" s="24"/>
      <c r="I41" s="28"/>
      <c r="J41" s="25"/>
      <c r="K41" s="94"/>
      <c r="L41" s="105"/>
      <c r="M41" s="254"/>
    </row>
    <row r="42" spans="1:13" ht="18.95" customHeight="1">
      <c r="A42" s="264"/>
      <c r="B42" s="265"/>
      <c r="C42" s="671"/>
      <c r="D42" s="672"/>
      <c r="E42" s="256"/>
      <c r="F42" s="87"/>
      <c r="G42" s="262"/>
      <c r="H42" s="24"/>
      <c r="I42" s="115"/>
      <c r="J42" s="25"/>
      <c r="K42" s="194"/>
      <c r="L42" s="100"/>
      <c r="M42" s="196"/>
    </row>
    <row r="43" spans="1:13" ht="18.95" customHeight="1">
      <c r="A43" s="252"/>
      <c r="B43" s="94"/>
      <c r="C43" s="252"/>
      <c r="D43" s="196"/>
      <c r="E43" s="256"/>
      <c r="F43" s="87"/>
      <c r="G43" s="266"/>
      <c r="H43" s="24"/>
      <c r="I43" s="28"/>
      <c r="J43" s="25"/>
      <c r="K43" s="94"/>
      <c r="L43" s="105"/>
      <c r="M43" s="254"/>
    </row>
    <row r="44" spans="1:13" ht="18.95" customHeight="1">
      <c r="A44" s="252"/>
      <c r="B44" s="194"/>
      <c r="C44" s="271"/>
      <c r="D44" s="267"/>
      <c r="E44" s="256"/>
      <c r="F44" s="22"/>
      <c r="G44" s="266"/>
      <c r="H44" s="24"/>
      <c r="I44" s="26"/>
      <c r="J44" s="25"/>
      <c r="K44" s="194"/>
      <c r="L44" s="100"/>
      <c r="M44" s="196"/>
    </row>
    <row r="45" spans="1:13" ht="36" customHeight="1">
      <c r="A45" s="255"/>
      <c r="B45" s="94"/>
      <c r="C45" s="252"/>
      <c r="D45" s="196"/>
      <c r="E45" s="256"/>
      <c r="F45" s="22"/>
      <c r="G45" s="266"/>
      <c r="H45" s="24"/>
      <c r="I45" s="28"/>
      <c r="J45" s="25"/>
      <c r="K45" s="94"/>
      <c r="L45" s="105"/>
      <c r="M45" s="254"/>
    </row>
    <row r="46" spans="1:13" ht="18.95" customHeight="1">
      <c r="A46" s="252"/>
      <c r="B46" s="194"/>
      <c r="C46" s="252"/>
      <c r="D46" s="196"/>
      <c r="E46" s="256"/>
      <c r="F46" s="22"/>
      <c r="G46" s="266"/>
      <c r="H46" s="24"/>
      <c r="I46" s="26"/>
      <c r="J46" s="25"/>
      <c r="K46" s="194"/>
      <c r="L46" s="100"/>
      <c r="M46" s="196"/>
    </row>
    <row r="47" spans="1:13" ht="18.95" customHeight="1">
      <c r="A47" s="252"/>
      <c r="B47" s="194"/>
      <c r="C47" s="252"/>
      <c r="D47" s="196"/>
      <c r="E47" s="256"/>
      <c r="F47" s="22"/>
      <c r="G47" s="266"/>
      <c r="H47" s="24"/>
      <c r="I47" s="26"/>
      <c r="J47" s="25"/>
      <c r="K47" s="194"/>
      <c r="L47" s="100"/>
      <c r="M47" s="196"/>
    </row>
    <row r="48" spans="1:13" ht="18.95" customHeight="1">
      <c r="A48" s="252"/>
      <c r="B48" s="194"/>
      <c r="C48" s="252"/>
      <c r="D48" s="194"/>
      <c r="E48" s="22"/>
      <c r="F48" s="22"/>
      <c r="G48" s="30"/>
      <c r="H48" s="24"/>
      <c r="I48" s="16"/>
      <c r="J48" s="16"/>
      <c r="K48" s="16"/>
      <c r="L48" s="100"/>
      <c r="M48" s="16"/>
    </row>
    <row r="49" spans="1:13" ht="18.95" customHeight="1">
      <c r="A49" s="60" t="s">
        <v>32</v>
      </c>
      <c r="H49" s="31"/>
      <c r="K49" s="32"/>
      <c r="L49" s="94"/>
      <c r="M49" s="254"/>
    </row>
    <row r="50" spans="1:13">
      <c r="A50" s="252" t="s">
        <v>44</v>
      </c>
      <c r="B50" s="194"/>
      <c r="C50" s="194"/>
      <c r="D50" s="194"/>
      <c r="E50" s="194"/>
      <c r="F50" s="194"/>
      <c r="G50" s="194"/>
      <c r="H50" s="268"/>
      <c r="I50" s="194"/>
      <c r="J50" s="194"/>
      <c r="K50" s="194"/>
      <c r="L50" s="194"/>
      <c r="M50" s="196"/>
    </row>
    <row r="51" spans="1:13">
      <c r="A51" s="252" t="s">
        <v>33</v>
      </c>
      <c r="B51" s="194"/>
      <c r="C51" s="194"/>
      <c r="D51" s="194"/>
      <c r="E51" s="194"/>
      <c r="F51" s="194"/>
      <c r="G51" s="194" t="s">
        <v>34</v>
      </c>
      <c r="H51" s="194"/>
      <c r="I51" s="194"/>
      <c r="J51" s="194" t="s">
        <v>35</v>
      </c>
      <c r="K51" s="194"/>
      <c r="L51" s="194"/>
      <c r="M51" s="196"/>
    </row>
    <row r="52" spans="1:13">
      <c r="A52" s="61"/>
      <c r="B52" s="94"/>
      <c r="C52" s="94"/>
      <c r="E52" s="112" t="s">
        <v>36</v>
      </c>
      <c r="F52" s="94"/>
      <c r="G52" s="94"/>
      <c r="H52" s="112" t="s">
        <v>37</v>
      </c>
      <c r="I52" s="94"/>
      <c r="J52" s="94" t="s">
        <v>175</v>
      </c>
      <c r="K52" s="94"/>
      <c r="L52" s="94"/>
      <c r="M52" s="254"/>
    </row>
    <row r="53" spans="1:13">
      <c r="A53" s="55" t="s">
        <v>38</v>
      </c>
      <c r="B53" s="49"/>
      <c r="C53" s="49" t="s">
        <v>39</v>
      </c>
      <c r="D53" s="113"/>
      <c r="E53" s="49" t="s">
        <v>40</v>
      </c>
      <c r="F53" s="49"/>
      <c r="G53" s="49" t="s">
        <v>39</v>
      </c>
      <c r="H53" s="49"/>
      <c r="I53" s="49"/>
      <c r="J53" s="49"/>
      <c r="K53" s="49"/>
      <c r="L53" s="49"/>
      <c r="M53" s="56"/>
    </row>
    <row r="54" spans="1:13" ht="84.95" customHeight="1">
      <c r="A54" s="668" t="s">
        <v>49</v>
      </c>
      <c r="B54" s="669"/>
      <c r="C54" s="669"/>
      <c r="D54" s="669"/>
      <c r="E54" s="669"/>
      <c r="F54" s="669"/>
      <c r="G54" s="669"/>
      <c r="H54" s="669"/>
      <c r="I54" s="669"/>
      <c r="J54" s="669"/>
      <c r="K54" s="669"/>
      <c r="L54" s="669"/>
      <c r="M54" s="670"/>
    </row>
    <row r="55" spans="1:13" ht="35.1" customHeight="1">
      <c r="A55" s="248" t="s">
        <v>41</v>
      </c>
      <c r="B55" s="44"/>
      <c r="C55" s="44"/>
      <c r="D55" s="44"/>
      <c r="E55" s="44"/>
      <c r="F55" s="44"/>
      <c r="G55" s="45"/>
      <c r="H55" s="249" t="s">
        <v>11</v>
      </c>
      <c r="I55" s="46">
        <f>I28+1</f>
        <v>45742</v>
      </c>
      <c r="J55" s="44"/>
      <c r="K55" s="44"/>
      <c r="L55" s="44"/>
      <c r="M55" s="250"/>
    </row>
    <row r="56" spans="1:13" ht="16.5" customHeight="1">
      <c r="A56" s="251" t="s">
        <v>12</v>
      </c>
      <c r="B56" s="194"/>
      <c r="C56" s="196"/>
      <c r="D56" s="252" t="s">
        <v>13</v>
      </c>
      <c r="E56" s="194"/>
      <c r="F56" s="194"/>
      <c r="G56" s="194"/>
      <c r="H56" s="251" t="s">
        <v>14</v>
      </c>
      <c r="I56" s="253" t="s">
        <v>43</v>
      </c>
      <c r="J56" s="194"/>
      <c r="K56" s="194"/>
      <c r="L56" s="194"/>
      <c r="M56" s="196"/>
    </row>
    <row r="57" spans="1:13" ht="16.5" customHeight="1">
      <c r="A57" s="48" t="s">
        <v>15</v>
      </c>
      <c r="B57" s="49"/>
      <c r="C57" s="196"/>
      <c r="D57" s="62" t="str">
        <f>D30</f>
        <v>AEROSOL SERVICES</v>
      </c>
      <c r="E57" s="49"/>
      <c r="F57" s="49"/>
      <c r="G57" s="49"/>
      <c r="H57" s="48" t="s">
        <v>14</v>
      </c>
      <c r="I57" s="93">
        <f>I30</f>
        <v>0</v>
      </c>
      <c r="J57" s="49"/>
      <c r="K57" s="49"/>
      <c r="L57" s="49"/>
      <c r="M57" s="50"/>
    </row>
    <row r="58" spans="1:13" ht="12.95" customHeight="1">
      <c r="A58" s="366" t="s">
        <v>215</v>
      </c>
      <c r="B58" s="367" t="s">
        <v>216</v>
      </c>
      <c r="C58" s="366" t="s">
        <v>217</v>
      </c>
      <c r="D58" s="368"/>
      <c r="E58" s="664" t="s">
        <v>218</v>
      </c>
      <c r="F58" s="665"/>
      <c r="G58" s="665"/>
      <c r="H58" s="665"/>
      <c r="I58" s="369"/>
      <c r="J58" s="369"/>
      <c r="K58" s="368"/>
      <c r="L58" s="370" t="s">
        <v>219</v>
      </c>
      <c r="M58" s="368"/>
    </row>
    <row r="59" spans="1:13" ht="18" customHeight="1">
      <c r="A59" s="666" t="s">
        <v>220</v>
      </c>
      <c r="B59" s="667"/>
      <c r="C59" s="371" t="s">
        <v>16</v>
      </c>
      <c r="D59" s="372"/>
      <c r="E59" s="373" t="s">
        <v>17</v>
      </c>
      <c r="F59" s="374" t="s">
        <v>18</v>
      </c>
      <c r="G59" s="375" t="s">
        <v>19</v>
      </c>
      <c r="H59" s="375"/>
      <c r="I59" s="376" t="s">
        <v>20</v>
      </c>
      <c r="J59" s="376" t="s">
        <v>21</v>
      </c>
      <c r="K59" s="372"/>
      <c r="L59" s="377" t="s">
        <v>22</v>
      </c>
      <c r="M59" s="378"/>
    </row>
    <row r="60" spans="1:13" ht="15.75" customHeight="1">
      <c r="A60" s="379"/>
      <c r="B60" s="369"/>
      <c r="C60" s="366"/>
      <c r="D60" s="368"/>
      <c r="E60" s="380" t="s">
        <v>23</v>
      </c>
      <c r="F60" s="381"/>
      <c r="G60" s="382" t="s">
        <v>24</v>
      </c>
      <c r="H60" s="373" t="s">
        <v>5</v>
      </c>
      <c r="I60" s="376" t="s">
        <v>25</v>
      </c>
      <c r="J60" s="383" t="s">
        <v>26</v>
      </c>
      <c r="K60" s="368"/>
      <c r="L60" s="380" t="s">
        <v>27</v>
      </c>
      <c r="M60" s="384" t="s">
        <v>28</v>
      </c>
    </row>
    <row r="61" spans="1:13">
      <c r="A61" s="393"/>
      <c r="B61" s="386"/>
      <c r="C61" s="390"/>
      <c r="D61" s="388"/>
      <c r="E61" s="386"/>
      <c r="F61" s="389"/>
      <c r="G61" s="390"/>
      <c r="H61" s="386"/>
      <c r="I61" s="376"/>
      <c r="J61" s="376"/>
      <c r="K61" s="388"/>
      <c r="L61" s="391" t="s">
        <v>29</v>
      </c>
      <c r="M61" s="392" t="s">
        <v>30</v>
      </c>
    </row>
    <row r="62" spans="1:13">
      <c r="A62" s="255">
        <v>1</v>
      </c>
      <c r="B62" s="256"/>
      <c r="C62" s="255">
        <v>2</v>
      </c>
      <c r="D62" s="257"/>
      <c r="E62" s="256">
        <v>3</v>
      </c>
      <c r="F62" s="22">
        <v>4</v>
      </c>
      <c r="G62" s="256">
        <v>5</v>
      </c>
      <c r="H62" s="22">
        <v>6</v>
      </c>
      <c r="I62" s="22">
        <v>7</v>
      </c>
      <c r="J62" s="22">
        <v>8</v>
      </c>
      <c r="K62" s="256"/>
      <c r="L62" s="22">
        <v>9</v>
      </c>
      <c r="M62" s="257">
        <v>10</v>
      </c>
    </row>
    <row r="63" spans="1:13" ht="18.95" customHeight="1">
      <c r="A63" s="258" t="s">
        <v>59</v>
      </c>
      <c r="B63" s="259"/>
      <c r="C63" s="269" t="str">
        <f>JL!I12</f>
        <v>Slepičí s nudlemi</v>
      </c>
      <c r="D63" s="196"/>
      <c r="E63" s="256" t="s">
        <v>31</v>
      </c>
      <c r="F63" s="87"/>
      <c r="G63" s="260"/>
      <c r="H63" s="24"/>
      <c r="I63" s="24"/>
      <c r="J63" s="25"/>
      <c r="K63" s="94"/>
      <c r="L63" s="100"/>
      <c r="M63" s="254"/>
    </row>
    <row r="64" spans="1:13" ht="18.95" customHeight="1">
      <c r="A64" s="258" t="s">
        <v>60</v>
      </c>
      <c r="B64" s="259"/>
      <c r="C64" s="252" t="str">
        <f>JL!I15</f>
        <v>Hrachová s uzeninou</v>
      </c>
      <c r="D64" s="196"/>
      <c r="E64" s="96" t="s">
        <v>31</v>
      </c>
      <c r="F64" s="87"/>
      <c r="G64" s="101"/>
      <c r="H64" s="24"/>
      <c r="I64" s="26"/>
      <c r="J64" s="25"/>
      <c r="K64" s="194"/>
      <c r="L64" s="100"/>
      <c r="M64" s="196"/>
    </row>
    <row r="65" spans="1:13" ht="18.95" customHeight="1">
      <c r="A65" s="258" t="s">
        <v>84</v>
      </c>
      <c r="B65" s="190"/>
      <c r="C65" s="261" t="str">
        <f>JL!I19</f>
        <v>OVAROVÁ VEPŘOVÁ PLEC, ČERSTVÝ CHLÉB, KŘEN, HOŘČICE, STERILOVANÉ FEFERONY</v>
      </c>
      <c r="D65" s="196"/>
      <c r="E65" s="256" t="s">
        <v>31</v>
      </c>
      <c r="F65" s="87"/>
      <c r="G65" s="262"/>
      <c r="H65" s="24"/>
      <c r="I65" s="26"/>
      <c r="J65" s="25"/>
      <c r="K65" s="94"/>
      <c r="L65" s="105"/>
      <c r="M65" s="254"/>
    </row>
    <row r="66" spans="1:13" ht="18.95" customHeight="1">
      <c r="A66" s="258" t="s">
        <v>86</v>
      </c>
      <c r="B66" s="263"/>
      <c r="C66" s="261" t="str">
        <f>JL!I23</f>
        <v>JITRNICOVÝ PREJT nebo JELÍTKOVÝ TMAVÝ PREJT, VAŘENÉ BRAMBORY, ZELNÝ SALÁT S JARNÍ CIBULKOU</v>
      </c>
      <c r="D66" s="196"/>
      <c r="E66" s="96" t="s">
        <v>31</v>
      </c>
      <c r="F66" s="87"/>
      <c r="G66" s="262"/>
      <c r="H66" s="24"/>
      <c r="I66" s="28"/>
      <c r="J66" s="25"/>
      <c r="K66" s="94"/>
      <c r="L66" s="105"/>
      <c r="M66" s="254"/>
    </row>
    <row r="67" spans="1:13" ht="18.95" customHeight="1">
      <c r="A67" s="258" t="s">
        <v>85</v>
      </c>
      <c r="B67" s="263"/>
      <c r="C67" s="261" t="str">
        <f>JL!I27</f>
        <v>Smažený květák, vařené brambory, tatarská omáčka (květák, melanž, mléko, sůl, mouka, olej, tatarka)</v>
      </c>
      <c r="D67" s="196"/>
      <c r="E67" s="256" t="s">
        <v>31</v>
      </c>
      <c r="F67" s="87"/>
      <c r="G67" s="262"/>
      <c r="H67" s="24"/>
      <c r="I67" s="28"/>
      <c r="J67" s="25"/>
      <c r="K67" s="194"/>
      <c r="L67" s="100"/>
      <c r="M67" s="196"/>
    </row>
    <row r="68" spans="1:13" ht="18.95" customHeight="1">
      <c r="A68" s="304" t="s">
        <v>158</v>
      </c>
      <c r="B68" s="192"/>
      <c r="C68" s="305" t="s">
        <v>159</v>
      </c>
      <c r="D68" s="306"/>
      <c r="E68" s="307" t="s">
        <v>31</v>
      </c>
      <c r="F68" s="87"/>
      <c r="G68" s="262"/>
      <c r="H68" s="24"/>
      <c r="I68" s="28"/>
      <c r="J68" s="25"/>
      <c r="K68" s="94"/>
      <c r="L68" s="105"/>
      <c r="M68" s="254"/>
    </row>
    <row r="69" spans="1:13" ht="18.95" customHeight="1">
      <c r="A69" s="264"/>
      <c r="B69" s="265"/>
      <c r="C69" s="671"/>
      <c r="D69" s="672"/>
      <c r="E69" s="256"/>
      <c r="F69" s="87"/>
      <c r="G69" s="262"/>
      <c r="H69" s="24"/>
      <c r="I69" s="28"/>
      <c r="J69" s="25"/>
      <c r="K69" s="194"/>
      <c r="L69" s="100"/>
      <c r="M69" s="196"/>
    </row>
    <row r="70" spans="1:13" ht="18.95" customHeight="1">
      <c r="A70" s="252"/>
      <c r="B70" s="94"/>
      <c r="C70" s="252"/>
      <c r="D70" s="196"/>
      <c r="E70" s="256"/>
      <c r="F70" s="87"/>
      <c r="G70" s="266"/>
      <c r="H70" s="24"/>
      <c r="I70" s="28"/>
      <c r="J70" s="25"/>
      <c r="K70" s="94"/>
      <c r="L70" s="105"/>
      <c r="M70" s="254"/>
    </row>
    <row r="71" spans="1:13" ht="18.95" customHeight="1">
      <c r="A71" s="252"/>
      <c r="B71" s="194"/>
      <c r="C71" s="271"/>
      <c r="D71" s="267"/>
      <c r="E71" s="256"/>
      <c r="F71" s="22"/>
      <c r="G71" s="266"/>
      <c r="H71" s="24"/>
      <c r="I71" s="26"/>
      <c r="J71" s="25"/>
      <c r="K71" s="194"/>
      <c r="L71" s="100"/>
      <c r="M71" s="196"/>
    </row>
    <row r="72" spans="1:13" ht="36" customHeight="1">
      <c r="A72" s="255"/>
      <c r="B72" s="94"/>
      <c r="C72" s="252"/>
      <c r="D72" s="196"/>
      <c r="E72" s="256"/>
      <c r="F72" s="22"/>
      <c r="G72" s="266"/>
      <c r="H72" s="24"/>
      <c r="I72" s="26"/>
      <c r="J72" s="25"/>
      <c r="K72" s="194"/>
      <c r="L72" s="100"/>
      <c r="M72" s="196"/>
    </row>
    <row r="73" spans="1:13" ht="18.95" customHeight="1">
      <c r="A73" s="252"/>
      <c r="B73" s="194"/>
      <c r="C73" s="252"/>
      <c r="D73" s="196"/>
      <c r="E73" s="256"/>
      <c r="F73" s="22"/>
      <c r="G73" s="266"/>
      <c r="H73" s="24"/>
      <c r="I73" s="28"/>
      <c r="J73" s="25"/>
      <c r="K73" s="94"/>
      <c r="L73" s="105"/>
      <c r="M73" s="254"/>
    </row>
    <row r="74" spans="1:13" ht="18.95" customHeight="1">
      <c r="A74" s="252"/>
      <c r="B74" s="194"/>
      <c r="C74" s="252"/>
      <c r="D74" s="196"/>
      <c r="E74" s="256"/>
      <c r="F74" s="22"/>
      <c r="G74" s="266"/>
      <c r="H74" s="24"/>
      <c r="I74" s="26"/>
      <c r="J74" s="25"/>
      <c r="K74" s="194"/>
      <c r="L74" s="100"/>
      <c r="M74" s="196"/>
    </row>
    <row r="75" spans="1:13" ht="18.95" customHeight="1">
      <c r="A75" s="252"/>
      <c r="B75" s="194"/>
      <c r="C75" s="252"/>
      <c r="D75" s="194"/>
      <c r="E75" s="22"/>
      <c r="F75" s="22"/>
      <c r="G75" s="30"/>
      <c r="H75" s="24"/>
      <c r="I75" s="16"/>
      <c r="J75" s="16"/>
      <c r="K75" s="16"/>
      <c r="L75" s="100"/>
      <c r="M75" s="16"/>
    </row>
    <row r="76" spans="1:13" ht="18.95" customHeight="1">
      <c r="A76" s="60" t="s">
        <v>32</v>
      </c>
      <c r="H76" s="31"/>
      <c r="K76" s="32"/>
      <c r="L76" s="94"/>
      <c r="M76" s="254"/>
    </row>
    <row r="77" spans="1:13">
      <c r="A77" s="252" t="s">
        <v>44</v>
      </c>
      <c r="B77" s="194"/>
      <c r="C77" s="194"/>
      <c r="D77" s="194"/>
      <c r="E77" s="194"/>
      <c r="F77" s="194"/>
      <c r="G77" s="194"/>
      <c r="H77" s="268"/>
      <c r="I77" s="194"/>
      <c r="J77" s="194"/>
      <c r="K77" s="194"/>
      <c r="L77" s="194"/>
      <c r="M77" s="196"/>
    </row>
    <row r="78" spans="1:13">
      <c r="A78" s="252" t="s">
        <v>33</v>
      </c>
      <c r="B78" s="194"/>
      <c r="C78" s="194"/>
      <c r="D78" s="194"/>
      <c r="E78" s="194"/>
      <c r="F78" s="194"/>
      <c r="G78" s="194" t="s">
        <v>34</v>
      </c>
      <c r="H78" s="194"/>
      <c r="I78" s="194"/>
      <c r="J78" s="194" t="s">
        <v>35</v>
      </c>
      <c r="K78" s="194"/>
      <c r="L78" s="194"/>
      <c r="M78" s="196"/>
    </row>
    <row r="79" spans="1:13">
      <c r="A79" s="61"/>
      <c r="B79" s="94"/>
      <c r="C79" s="94"/>
      <c r="E79" s="112" t="s">
        <v>36</v>
      </c>
      <c r="F79" s="94"/>
      <c r="G79" s="94"/>
      <c r="H79" s="112" t="s">
        <v>37</v>
      </c>
      <c r="I79" s="94"/>
      <c r="J79" s="94" t="s">
        <v>175</v>
      </c>
      <c r="K79" s="94"/>
      <c r="L79" s="94"/>
      <c r="M79" s="254"/>
    </row>
    <row r="80" spans="1:13">
      <c r="A80" s="55" t="s">
        <v>38</v>
      </c>
      <c r="B80" s="49"/>
      <c r="C80" s="49" t="s">
        <v>39</v>
      </c>
      <c r="D80" s="113"/>
      <c r="E80" s="49" t="s">
        <v>40</v>
      </c>
      <c r="F80" s="49"/>
      <c r="G80" s="49" t="s">
        <v>39</v>
      </c>
      <c r="H80" s="49"/>
      <c r="I80" s="49"/>
      <c r="J80" s="49"/>
      <c r="K80" s="49"/>
      <c r="L80" s="49"/>
      <c r="M80" s="56"/>
    </row>
    <row r="81" spans="1:13" ht="84.95" customHeight="1">
      <c r="A81" s="668" t="s">
        <v>49</v>
      </c>
      <c r="B81" s="669"/>
      <c r="C81" s="669"/>
      <c r="D81" s="669"/>
      <c r="E81" s="669"/>
      <c r="F81" s="669"/>
      <c r="G81" s="669"/>
      <c r="H81" s="669"/>
      <c r="I81" s="669"/>
      <c r="J81" s="669"/>
      <c r="K81" s="669"/>
      <c r="L81" s="669"/>
      <c r="M81" s="670"/>
    </row>
    <row r="82" spans="1:13" ht="35.1" customHeight="1">
      <c r="A82" s="248" t="s">
        <v>41</v>
      </c>
      <c r="B82" s="44"/>
      <c r="C82" s="44"/>
      <c r="D82" s="44"/>
      <c r="E82" s="44"/>
      <c r="F82" s="44"/>
      <c r="G82" s="45"/>
      <c r="H82" s="249" t="s">
        <v>11</v>
      </c>
      <c r="I82" s="46">
        <f>I55+1</f>
        <v>45743</v>
      </c>
      <c r="J82" s="44"/>
      <c r="K82" s="44"/>
      <c r="L82" s="44"/>
      <c r="M82" s="250"/>
    </row>
    <row r="83" spans="1:13" ht="16.5" customHeight="1">
      <c r="A83" s="251" t="s">
        <v>12</v>
      </c>
      <c r="B83" s="194"/>
      <c r="C83" s="196"/>
      <c r="D83" s="252" t="s">
        <v>13</v>
      </c>
      <c r="E83" s="194"/>
      <c r="F83" s="194"/>
      <c r="G83" s="194"/>
      <c r="H83" s="251" t="s">
        <v>14</v>
      </c>
      <c r="I83" s="253" t="s">
        <v>43</v>
      </c>
      <c r="J83" s="194"/>
      <c r="K83" s="194"/>
      <c r="L83" s="194"/>
      <c r="M83" s="196"/>
    </row>
    <row r="84" spans="1:13" ht="16.5" customHeight="1">
      <c r="A84" s="48" t="s">
        <v>15</v>
      </c>
      <c r="B84" s="49"/>
      <c r="C84" s="196"/>
      <c r="D84" s="62" t="str">
        <f>D57</f>
        <v>AEROSOL SERVICES</v>
      </c>
      <c r="E84" s="49"/>
      <c r="F84" s="49"/>
      <c r="G84" s="49"/>
      <c r="H84" s="48" t="s">
        <v>14</v>
      </c>
      <c r="I84" s="93">
        <f>I57</f>
        <v>0</v>
      </c>
      <c r="J84" s="49"/>
      <c r="K84" s="49"/>
      <c r="L84" s="49"/>
      <c r="M84" s="50"/>
    </row>
    <row r="85" spans="1:13" ht="12.95" customHeight="1">
      <c r="A85" s="366" t="s">
        <v>215</v>
      </c>
      <c r="B85" s="367" t="s">
        <v>216</v>
      </c>
      <c r="C85" s="366" t="s">
        <v>217</v>
      </c>
      <c r="D85" s="368"/>
      <c r="E85" s="664" t="s">
        <v>218</v>
      </c>
      <c r="F85" s="665"/>
      <c r="G85" s="665"/>
      <c r="H85" s="665"/>
      <c r="I85" s="369"/>
      <c r="J85" s="369"/>
      <c r="K85" s="368"/>
      <c r="L85" s="370" t="s">
        <v>219</v>
      </c>
      <c r="M85" s="368"/>
    </row>
    <row r="86" spans="1:13" ht="18" customHeight="1">
      <c r="A86" s="666" t="s">
        <v>220</v>
      </c>
      <c r="B86" s="667"/>
      <c r="C86" s="371" t="s">
        <v>16</v>
      </c>
      <c r="D86" s="372"/>
      <c r="E86" s="373" t="s">
        <v>17</v>
      </c>
      <c r="F86" s="374" t="s">
        <v>18</v>
      </c>
      <c r="G86" s="375" t="s">
        <v>19</v>
      </c>
      <c r="H86" s="375"/>
      <c r="I86" s="376" t="s">
        <v>20</v>
      </c>
      <c r="J86" s="376" t="s">
        <v>21</v>
      </c>
      <c r="K86" s="372"/>
      <c r="L86" s="377" t="s">
        <v>22</v>
      </c>
      <c r="M86" s="378"/>
    </row>
    <row r="87" spans="1:13" ht="15.75" customHeight="1">
      <c r="A87" s="379"/>
      <c r="B87" s="369"/>
      <c r="C87" s="366"/>
      <c r="D87" s="368"/>
      <c r="E87" s="380" t="s">
        <v>23</v>
      </c>
      <c r="F87" s="381"/>
      <c r="G87" s="382" t="s">
        <v>24</v>
      </c>
      <c r="H87" s="373" t="s">
        <v>5</v>
      </c>
      <c r="I87" s="376" t="s">
        <v>25</v>
      </c>
      <c r="J87" s="383" t="s">
        <v>26</v>
      </c>
      <c r="K87" s="368"/>
      <c r="L87" s="380" t="s">
        <v>27</v>
      </c>
      <c r="M87" s="384" t="s">
        <v>28</v>
      </c>
    </row>
    <row r="88" spans="1:13">
      <c r="A88" s="393"/>
      <c r="B88" s="386"/>
      <c r="C88" s="390"/>
      <c r="D88" s="388"/>
      <c r="E88" s="386"/>
      <c r="F88" s="389"/>
      <c r="G88" s="390"/>
      <c r="H88" s="386"/>
      <c r="I88" s="376"/>
      <c r="J88" s="376"/>
      <c r="K88" s="388"/>
      <c r="L88" s="391" t="s">
        <v>29</v>
      </c>
      <c r="M88" s="392" t="s">
        <v>30</v>
      </c>
    </row>
    <row r="89" spans="1:13">
      <c r="A89" s="255">
        <v>1</v>
      </c>
      <c r="B89" s="256"/>
      <c r="C89" s="255">
        <v>2</v>
      </c>
      <c r="D89" s="257"/>
      <c r="E89" s="256">
        <v>3</v>
      </c>
      <c r="F89" s="22">
        <v>4</v>
      </c>
      <c r="G89" s="256">
        <v>5</v>
      </c>
      <c r="H89" s="22">
        <v>6</v>
      </c>
      <c r="I89" s="22">
        <v>7</v>
      </c>
      <c r="J89" s="22">
        <v>8</v>
      </c>
      <c r="K89" s="256"/>
      <c r="L89" s="22">
        <v>9</v>
      </c>
      <c r="M89" s="257">
        <v>10</v>
      </c>
    </row>
    <row r="90" spans="1:13" ht="18.95" customHeight="1">
      <c r="A90" s="258" t="s">
        <v>59</v>
      </c>
      <c r="B90" s="259"/>
      <c r="C90" s="252" t="str">
        <f>JL!L12</f>
        <v>Hnědá s krupicí</v>
      </c>
      <c r="D90" s="196"/>
      <c r="E90" s="256" t="s">
        <v>31</v>
      </c>
      <c r="F90" s="87"/>
      <c r="G90" s="260"/>
      <c r="H90" s="24"/>
      <c r="I90" s="24"/>
      <c r="J90" s="25"/>
      <c r="K90" s="94"/>
      <c r="L90" s="100"/>
      <c r="M90" s="254"/>
    </row>
    <row r="91" spans="1:13" ht="18.95" customHeight="1">
      <c r="A91" s="258" t="s">
        <v>60</v>
      </c>
      <c r="B91" s="259"/>
      <c r="C91" s="252" t="str">
        <f>JL!L15</f>
        <v>Kapustová s paprikou a bramborami</v>
      </c>
      <c r="D91" s="196"/>
      <c r="E91" s="96" t="s">
        <v>31</v>
      </c>
      <c r="F91" s="87"/>
      <c r="G91" s="101"/>
      <c r="H91" s="24"/>
      <c r="I91" s="26"/>
      <c r="J91" s="25"/>
      <c r="K91" s="194"/>
      <c r="L91" s="100"/>
      <c r="M91" s="196"/>
    </row>
    <row r="92" spans="1:13" ht="18.95" customHeight="1">
      <c r="A92" s="258" t="s">
        <v>84</v>
      </c>
      <c r="B92" s="190"/>
      <c r="C92" s="261" t="str">
        <f>JL!L19</f>
        <v>Smažený vepřový řízek, vařené brambory s máslem, citron (vepřové maso - pečeně, mouka, vejce, mléko, brambory, pažitka)</v>
      </c>
      <c r="D92" s="196"/>
      <c r="E92" s="256" t="s">
        <v>31</v>
      </c>
      <c r="F92" s="87"/>
      <c r="G92" s="270"/>
      <c r="H92" s="24"/>
      <c r="I92" s="26"/>
      <c r="J92" s="25"/>
      <c r="K92" s="94"/>
      <c r="L92" s="105"/>
      <c r="M92" s="254"/>
    </row>
    <row r="93" spans="1:13" ht="18.95" customHeight="1">
      <c r="A93" s="258" t="s">
        <v>86</v>
      </c>
      <c r="B93" s="263"/>
      <c r="C93" s="261" t="str">
        <f>JL!L23</f>
        <v>Francouzské brambory, okurka (brambory, uzené, vejce, mléko, smetana, pepř, sůl, cibule)</v>
      </c>
      <c r="D93" s="196"/>
      <c r="E93" s="96" t="s">
        <v>31</v>
      </c>
      <c r="F93" s="87"/>
      <c r="G93" s="262"/>
      <c r="H93" s="24"/>
      <c r="I93" s="28"/>
      <c r="J93" s="25"/>
      <c r="K93" s="94"/>
      <c r="L93" s="105"/>
      <c r="M93" s="254"/>
    </row>
    <row r="94" spans="1:13" ht="18.95" customHeight="1">
      <c r="A94" s="258" t="s">
        <v>85</v>
      </c>
      <c r="B94" s="263"/>
      <c r="C94" s="261" t="str">
        <f>JL!L27</f>
        <v>Žemlovka s jablky a tvarohem  (veka, vejce, mléko, cukr, jablka, tvaroh tučný, skořice, vanilka, rozinky)</v>
      </c>
      <c r="D94" s="196"/>
      <c r="E94" s="256" t="s">
        <v>31</v>
      </c>
      <c r="F94" s="87"/>
      <c r="G94" s="262"/>
      <c r="H94" s="24"/>
      <c r="I94" s="28"/>
      <c r="J94" s="25"/>
      <c r="K94" s="194"/>
      <c r="L94" s="100"/>
      <c r="M94" s="196"/>
    </row>
    <row r="95" spans="1:13" ht="18.95" customHeight="1">
      <c r="A95" s="304" t="s">
        <v>158</v>
      </c>
      <c r="B95" s="192"/>
      <c r="C95" s="305" t="s">
        <v>159</v>
      </c>
      <c r="D95" s="306"/>
      <c r="E95" s="307" t="s">
        <v>31</v>
      </c>
      <c r="F95" s="87"/>
      <c r="G95" s="262"/>
      <c r="H95" s="24"/>
      <c r="I95" s="28"/>
      <c r="J95" s="25"/>
      <c r="K95" s="94"/>
      <c r="L95" s="105"/>
      <c r="M95" s="254"/>
    </row>
    <row r="96" spans="1:13" ht="18.95" customHeight="1">
      <c r="A96" s="264"/>
      <c r="B96" s="265"/>
      <c r="C96" s="671"/>
      <c r="D96" s="672"/>
      <c r="E96" s="256"/>
      <c r="F96" s="22"/>
      <c r="G96" s="262"/>
      <c r="H96" s="24"/>
      <c r="I96" s="28"/>
      <c r="J96" s="25"/>
      <c r="K96" s="194"/>
      <c r="L96" s="100"/>
      <c r="M96" s="196"/>
    </row>
    <row r="97" spans="1:13" ht="18.95" customHeight="1">
      <c r="A97" s="252"/>
      <c r="B97" s="94"/>
      <c r="C97" s="252"/>
      <c r="D97" s="196"/>
      <c r="E97" s="256"/>
      <c r="F97" s="22"/>
      <c r="G97" s="266"/>
      <c r="H97" s="24"/>
      <c r="I97" s="28"/>
      <c r="J97" s="25"/>
      <c r="K97" s="94"/>
      <c r="L97" s="105"/>
      <c r="M97" s="254"/>
    </row>
    <row r="98" spans="1:13" ht="18.95" customHeight="1">
      <c r="A98" s="252"/>
      <c r="B98" s="194"/>
      <c r="C98" s="271"/>
      <c r="D98" s="267"/>
      <c r="E98" s="256"/>
      <c r="F98" s="22"/>
      <c r="G98" s="266"/>
      <c r="H98" s="24"/>
      <c r="I98" s="26"/>
      <c r="J98" s="25"/>
      <c r="K98" s="194"/>
      <c r="L98" s="100"/>
      <c r="M98" s="196"/>
    </row>
    <row r="99" spans="1:13" ht="36" customHeight="1">
      <c r="A99" s="255"/>
      <c r="B99" s="94"/>
      <c r="C99" s="252"/>
      <c r="D99" s="196"/>
      <c r="E99" s="256"/>
      <c r="F99" s="22"/>
      <c r="G99" s="266"/>
      <c r="H99" s="24"/>
      <c r="I99" s="26"/>
      <c r="J99" s="25"/>
      <c r="K99" s="194"/>
      <c r="L99" s="100"/>
      <c r="M99" s="196"/>
    </row>
    <row r="100" spans="1:13" ht="18.95" customHeight="1">
      <c r="A100" s="252"/>
      <c r="B100" s="194"/>
      <c r="C100" s="252"/>
      <c r="D100" s="196"/>
      <c r="E100" s="256"/>
      <c r="F100" s="22"/>
      <c r="G100" s="266"/>
      <c r="H100" s="24"/>
      <c r="I100" s="28"/>
      <c r="J100" s="25"/>
      <c r="K100" s="94"/>
      <c r="L100" s="105"/>
      <c r="M100" s="254"/>
    </row>
    <row r="101" spans="1:13" ht="18.95" customHeight="1">
      <c r="A101" s="252"/>
      <c r="B101" s="194"/>
      <c r="C101" s="252"/>
      <c r="D101" s="196"/>
      <c r="E101" s="256"/>
      <c r="F101" s="22"/>
      <c r="G101" s="266"/>
      <c r="H101" s="24"/>
      <c r="I101" s="26"/>
      <c r="J101" s="25"/>
      <c r="K101" s="194"/>
      <c r="L101" s="100"/>
      <c r="M101" s="196"/>
    </row>
    <row r="102" spans="1:13" ht="18.95" customHeight="1">
      <c r="A102" s="252"/>
      <c r="B102" s="194"/>
      <c r="C102" s="252"/>
      <c r="D102" s="194"/>
      <c r="E102" s="22"/>
      <c r="F102" s="22"/>
      <c r="G102" s="30"/>
      <c r="H102" s="24"/>
      <c r="I102" s="16"/>
      <c r="J102" s="16"/>
      <c r="K102" s="16"/>
      <c r="L102" s="100"/>
      <c r="M102" s="16"/>
    </row>
    <row r="103" spans="1:13" ht="18.95" customHeight="1">
      <c r="A103" s="60" t="s">
        <v>32</v>
      </c>
      <c r="H103" s="31"/>
      <c r="K103" s="32"/>
      <c r="L103" s="94"/>
      <c r="M103" s="254"/>
    </row>
    <row r="104" spans="1:13">
      <c r="A104" s="252" t="s">
        <v>44</v>
      </c>
      <c r="B104" s="194"/>
      <c r="C104" s="194"/>
      <c r="D104" s="194"/>
      <c r="E104" s="194"/>
      <c r="F104" s="194"/>
      <c r="G104" s="194"/>
      <c r="H104" s="268"/>
      <c r="I104" s="194"/>
      <c r="J104" s="194"/>
      <c r="K104" s="194"/>
      <c r="L104" s="194"/>
      <c r="M104" s="196"/>
    </row>
    <row r="105" spans="1:13">
      <c r="A105" s="252" t="s">
        <v>33</v>
      </c>
      <c r="B105" s="194"/>
      <c r="C105" s="194"/>
      <c r="D105" s="194"/>
      <c r="E105" s="194"/>
      <c r="F105" s="194"/>
      <c r="G105" s="194" t="s">
        <v>34</v>
      </c>
      <c r="H105" s="194"/>
      <c r="I105" s="194"/>
      <c r="J105" s="194" t="s">
        <v>35</v>
      </c>
      <c r="K105" s="194"/>
      <c r="L105" s="194"/>
      <c r="M105" s="196"/>
    </row>
    <row r="106" spans="1:13">
      <c r="A106" s="61"/>
      <c r="B106" s="94"/>
      <c r="C106" s="94"/>
      <c r="E106" s="112" t="s">
        <v>36</v>
      </c>
      <c r="F106" s="94"/>
      <c r="G106" s="94"/>
      <c r="H106" s="112" t="s">
        <v>37</v>
      </c>
      <c r="I106" s="94"/>
      <c r="J106" s="94" t="s">
        <v>175</v>
      </c>
      <c r="K106" s="94"/>
      <c r="L106" s="94"/>
      <c r="M106" s="254"/>
    </row>
    <row r="107" spans="1:13">
      <c r="A107" s="55" t="s">
        <v>38</v>
      </c>
      <c r="B107" s="49"/>
      <c r="C107" s="49" t="s">
        <v>39</v>
      </c>
      <c r="D107" s="113"/>
      <c r="E107" s="49" t="s">
        <v>40</v>
      </c>
      <c r="F107" s="49"/>
      <c r="G107" s="49" t="s">
        <v>39</v>
      </c>
      <c r="H107" s="49"/>
      <c r="I107" s="49"/>
      <c r="J107" s="49"/>
      <c r="K107" s="49"/>
      <c r="L107" s="49"/>
      <c r="M107" s="56"/>
    </row>
    <row r="108" spans="1:13" ht="84.95" customHeight="1">
      <c r="A108" s="668" t="s">
        <v>49</v>
      </c>
      <c r="B108" s="669"/>
      <c r="C108" s="669"/>
      <c r="D108" s="669"/>
      <c r="E108" s="669"/>
      <c r="F108" s="669"/>
      <c r="G108" s="669"/>
      <c r="H108" s="669"/>
      <c r="I108" s="669"/>
      <c r="J108" s="669"/>
      <c r="K108" s="669"/>
      <c r="L108" s="669"/>
      <c r="M108" s="670"/>
    </row>
    <row r="109" spans="1:13" ht="35.1" customHeight="1">
      <c r="A109" s="248" t="s">
        <v>41</v>
      </c>
      <c r="B109" s="44"/>
      <c r="C109" s="44"/>
      <c r="D109" s="44"/>
      <c r="E109" s="44"/>
      <c r="F109" s="44"/>
      <c r="G109" s="45"/>
      <c r="H109" s="249" t="s">
        <v>11</v>
      </c>
      <c r="I109" s="46">
        <f>I82+1</f>
        <v>45744</v>
      </c>
      <c r="J109" s="44"/>
      <c r="K109" s="44"/>
      <c r="L109" s="44"/>
      <c r="M109" s="250"/>
    </row>
    <row r="110" spans="1:13" ht="16.5" customHeight="1">
      <c r="A110" s="251" t="s">
        <v>12</v>
      </c>
      <c r="B110" s="194"/>
      <c r="C110" s="196"/>
      <c r="D110" s="252" t="s">
        <v>13</v>
      </c>
      <c r="E110" s="194"/>
      <c r="F110" s="194"/>
      <c r="G110" s="194"/>
      <c r="H110" s="251" t="s">
        <v>14</v>
      </c>
      <c r="I110" s="253" t="s">
        <v>43</v>
      </c>
      <c r="J110" s="194"/>
      <c r="K110" s="194"/>
      <c r="L110" s="194"/>
      <c r="M110" s="196"/>
    </row>
    <row r="111" spans="1:13" ht="16.5" customHeight="1">
      <c r="A111" s="48" t="s">
        <v>15</v>
      </c>
      <c r="B111" s="49"/>
      <c r="C111" s="196"/>
      <c r="D111" s="62" t="str">
        <f>D84</f>
        <v>AEROSOL SERVICES</v>
      </c>
      <c r="E111" s="49"/>
      <c r="F111" s="49"/>
      <c r="G111" s="49"/>
      <c r="H111" s="48" t="s">
        <v>14</v>
      </c>
      <c r="I111" s="93">
        <f>I84</f>
        <v>0</v>
      </c>
      <c r="J111" s="49"/>
      <c r="K111" s="49"/>
      <c r="L111" s="49"/>
      <c r="M111" s="50"/>
    </row>
    <row r="112" spans="1:13" ht="12.95" customHeight="1">
      <c r="A112" s="366" t="s">
        <v>215</v>
      </c>
      <c r="B112" s="367" t="s">
        <v>216</v>
      </c>
      <c r="C112" s="366" t="s">
        <v>217</v>
      </c>
      <c r="D112" s="368"/>
      <c r="E112" s="664" t="s">
        <v>218</v>
      </c>
      <c r="F112" s="665"/>
      <c r="G112" s="665"/>
      <c r="H112" s="665"/>
      <c r="I112" s="369"/>
      <c r="J112" s="369"/>
      <c r="K112" s="368"/>
      <c r="L112" s="370" t="s">
        <v>219</v>
      </c>
      <c r="M112" s="368"/>
    </row>
    <row r="113" spans="1:13" ht="18" customHeight="1">
      <c r="A113" s="666" t="s">
        <v>220</v>
      </c>
      <c r="B113" s="667"/>
      <c r="C113" s="371" t="s">
        <v>16</v>
      </c>
      <c r="D113" s="372"/>
      <c r="E113" s="373" t="s">
        <v>17</v>
      </c>
      <c r="F113" s="374" t="s">
        <v>18</v>
      </c>
      <c r="G113" s="375" t="s">
        <v>19</v>
      </c>
      <c r="H113" s="375"/>
      <c r="I113" s="376" t="s">
        <v>20</v>
      </c>
      <c r="J113" s="376" t="s">
        <v>21</v>
      </c>
      <c r="K113" s="372"/>
      <c r="L113" s="377" t="s">
        <v>22</v>
      </c>
      <c r="M113" s="378"/>
    </row>
    <row r="114" spans="1:13" ht="15.75" customHeight="1">
      <c r="A114" s="379"/>
      <c r="B114" s="369"/>
      <c r="C114" s="366"/>
      <c r="D114" s="368"/>
      <c r="E114" s="380" t="s">
        <v>23</v>
      </c>
      <c r="F114" s="381"/>
      <c r="G114" s="382" t="s">
        <v>24</v>
      </c>
      <c r="H114" s="373" t="s">
        <v>5</v>
      </c>
      <c r="I114" s="376" t="s">
        <v>25</v>
      </c>
      <c r="J114" s="383" t="s">
        <v>26</v>
      </c>
      <c r="K114" s="368"/>
      <c r="L114" s="380" t="s">
        <v>27</v>
      </c>
      <c r="M114" s="384" t="s">
        <v>28</v>
      </c>
    </row>
    <row r="115" spans="1:13">
      <c r="A115" s="393"/>
      <c r="B115" s="386"/>
      <c r="C115" s="390"/>
      <c r="D115" s="388"/>
      <c r="E115" s="386"/>
      <c r="F115" s="389"/>
      <c r="G115" s="390"/>
      <c r="H115" s="386"/>
      <c r="I115" s="376"/>
      <c r="J115" s="376"/>
      <c r="K115" s="388"/>
      <c r="L115" s="391" t="s">
        <v>29</v>
      </c>
      <c r="M115" s="392" t="s">
        <v>30</v>
      </c>
    </row>
    <row r="116" spans="1:13">
      <c r="A116" s="255">
        <v>1</v>
      </c>
      <c r="B116" s="256"/>
      <c r="C116" s="255">
        <v>2</v>
      </c>
      <c r="D116" s="257"/>
      <c r="E116" s="256">
        <v>3</v>
      </c>
      <c r="F116" s="22">
        <v>4</v>
      </c>
      <c r="G116" s="256">
        <v>5</v>
      </c>
      <c r="H116" s="22">
        <v>6</v>
      </c>
      <c r="I116" s="22">
        <v>7</v>
      </c>
      <c r="J116" s="22">
        <v>8</v>
      </c>
      <c r="K116" s="256"/>
      <c r="L116" s="22">
        <v>9</v>
      </c>
      <c r="M116" s="257">
        <v>10</v>
      </c>
    </row>
    <row r="117" spans="1:13" ht="18.95" customHeight="1">
      <c r="A117" s="258" t="s">
        <v>59</v>
      </c>
      <c r="B117" s="259"/>
      <c r="C117" s="269" t="str">
        <f>JL!O12</f>
        <v>Zeleninová se strouháním</v>
      </c>
      <c r="D117" s="196"/>
      <c r="E117" s="256" t="s">
        <v>31</v>
      </c>
      <c r="F117" s="87"/>
      <c r="G117" s="260"/>
      <c r="H117" s="24"/>
      <c r="I117" s="24"/>
      <c r="J117" s="25"/>
      <c r="K117" s="94"/>
      <c r="L117" s="100"/>
      <c r="M117" s="254"/>
    </row>
    <row r="118" spans="1:13" ht="18.95" customHeight="1">
      <c r="A118" s="258" t="s">
        <v>60</v>
      </c>
      <c r="B118" s="259"/>
      <c r="C118" s="252" t="str">
        <f>JL!O15</f>
        <v>Gulášová polévka s bramborem</v>
      </c>
      <c r="D118" s="196"/>
      <c r="E118" s="96" t="s">
        <v>31</v>
      </c>
      <c r="F118" s="87"/>
      <c r="G118" s="101"/>
      <c r="H118" s="24"/>
      <c r="I118" s="26"/>
      <c r="J118" s="25"/>
      <c r="K118" s="194"/>
      <c r="L118" s="100"/>
      <c r="M118" s="196"/>
    </row>
    <row r="119" spans="1:13" ht="18.95" customHeight="1">
      <c r="A119" s="258" t="s">
        <v>84</v>
      </c>
      <c r="B119" s="190"/>
      <c r="C119" s="261" t="str">
        <f>JL!O19</f>
        <v>Plněné bramborové knedlíky uzeným masem, dušené zelí, cibulka (uzené, brambory, vejce, mouka, krupice, zelí, cukr, cibule, sůl, olej)</v>
      </c>
      <c r="D119" s="196"/>
      <c r="E119" s="256" t="s">
        <v>31</v>
      </c>
      <c r="F119" s="87"/>
      <c r="G119" s="262"/>
      <c r="H119" s="24"/>
      <c r="I119" s="26"/>
      <c r="J119" s="25"/>
      <c r="K119" s="94"/>
      <c r="L119" s="105"/>
      <c r="M119" s="254"/>
    </row>
    <row r="120" spans="1:13" ht="18.95" customHeight="1">
      <c r="A120" s="258" t="s">
        <v>86</v>
      </c>
      <c r="B120" s="263"/>
      <c r="C120" s="261" t="str">
        <f>JL!O23</f>
        <v>Hovězí karbanátek s kapustou a slaninou, bramborová kaše s máslem, okurka</v>
      </c>
      <c r="D120" s="196"/>
      <c r="E120" s="96" t="s">
        <v>31</v>
      </c>
      <c r="F120" s="87"/>
      <c r="G120" s="262"/>
      <c r="H120" s="24"/>
      <c r="I120" s="26"/>
      <c r="J120" s="25"/>
      <c r="K120" s="194"/>
      <c r="L120" s="100"/>
      <c r="M120" s="196"/>
    </row>
    <row r="121" spans="1:13" ht="18.95" customHeight="1">
      <c r="A121" s="258" t="s">
        <v>85</v>
      </c>
      <c r="B121" s="263"/>
      <c r="C121" s="261" t="str">
        <f>JL!O27</f>
        <v>Pikantní těstoviny linquine se zeleninou feferonkami, sypané parmezánem (ploché špagety, zelenina, česnek, chilli, bylinky, sůl, vejce a parmezán)</v>
      </c>
      <c r="D121" s="196"/>
      <c r="E121" s="256" t="s">
        <v>31</v>
      </c>
      <c r="F121" s="87"/>
      <c r="G121" s="262"/>
      <c r="H121" s="24"/>
      <c r="I121" s="28"/>
      <c r="J121" s="25"/>
      <c r="K121" s="194"/>
      <c r="L121" s="100"/>
      <c r="M121" s="196"/>
    </row>
    <row r="122" spans="1:13" ht="18.95" customHeight="1">
      <c r="A122" s="304" t="s">
        <v>158</v>
      </c>
      <c r="B122" s="192"/>
      <c r="C122" s="305" t="s">
        <v>159</v>
      </c>
      <c r="D122" s="306"/>
      <c r="E122" s="307" t="s">
        <v>31</v>
      </c>
      <c r="F122" s="87"/>
      <c r="G122" s="262"/>
      <c r="H122" s="24"/>
      <c r="I122" s="28"/>
      <c r="J122" s="25"/>
      <c r="K122" s="94"/>
      <c r="L122" s="105"/>
      <c r="M122" s="254"/>
    </row>
    <row r="123" spans="1:13" ht="18.95" customHeight="1">
      <c r="A123" s="264"/>
      <c r="B123" s="265"/>
      <c r="C123" s="671"/>
      <c r="D123" s="672"/>
      <c r="E123" s="256"/>
      <c r="F123" s="22"/>
      <c r="G123" s="262"/>
      <c r="H123" s="24"/>
      <c r="I123" s="28"/>
      <c r="J123" s="25"/>
      <c r="K123" s="194"/>
      <c r="L123" s="100"/>
      <c r="M123" s="196"/>
    </row>
    <row r="124" spans="1:13" ht="18.95" customHeight="1">
      <c r="A124" s="252"/>
      <c r="B124" s="94"/>
      <c r="C124" s="252"/>
      <c r="D124" s="196"/>
      <c r="E124" s="256"/>
      <c r="F124" s="22"/>
      <c r="G124" s="266"/>
      <c r="H124" s="24"/>
      <c r="I124" s="28"/>
      <c r="J124" s="25"/>
      <c r="K124" s="94"/>
      <c r="L124" s="105"/>
      <c r="M124" s="254"/>
    </row>
    <row r="125" spans="1:13" ht="18.95" customHeight="1">
      <c r="A125" s="252"/>
      <c r="B125" s="194"/>
      <c r="C125" s="271"/>
      <c r="D125" s="267"/>
      <c r="E125" s="256"/>
      <c r="F125" s="22"/>
      <c r="G125" s="266"/>
      <c r="H125" s="24"/>
      <c r="I125" s="26"/>
      <c r="J125" s="25"/>
      <c r="K125" s="194"/>
      <c r="L125" s="100"/>
      <c r="M125" s="196"/>
    </row>
    <row r="126" spans="1:13" ht="36" customHeight="1">
      <c r="A126" s="255"/>
      <c r="B126" s="94"/>
      <c r="C126" s="252"/>
      <c r="D126" s="196"/>
      <c r="E126" s="256"/>
      <c r="F126" s="22"/>
      <c r="G126" s="266"/>
      <c r="H126" s="24"/>
      <c r="I126" s="26"/>
      <c r="J126" s="25"/>
      <c r="K126" s="194"/>
      <c r="L126" s="100"/>
      <c r="M126" s="196"/>
    </row>
    <row r="127" spans="1:13" ht="18.95" customHeight="1">
      <c r="A127" s="252"/>
      <c r="B127" s="194"/>
      <c r="C127" s="252"/>
      <c r="D127" s="196"/>
      <c r="E127" s="256"/>
      <c r="F127" s="22"/>
      <c r="G127" s="266"/>
      <c r="H127" s="24"/>
      <c r="I127" s="28"/>
      <c r="J127" s="25"/>
      <c r="K127" s="94"/>
      <c r="L127" s="105"/>
      <c r="M127" s="254"/>
    </row>
    <row r="128" spans="1:13" ht="18.95" customHeight="1">
      <c r="A128" s="252"/>
      <c r="B128" s="194"/>
      <c r="C128" s="252"/>
      <c r="D128" s="196"/>
      <c r="E128" s="256"/>
      <c r="F128" s="22"/>
      <c r="G128" s="266"/>
      <c r="H128" s="24"/>
      <c r="I128" s="26"/>
      <c r="J128" s="25"/>
      <c r="K128" s="194"/>
      <c r="L128" s="100"/>
      <c r="M128" s="196"/>
    </row>
    <row r="129" spans="1:13" ht="18.95" customHeight="1">
      <c r="A129" s="252"/>
      <c r="B129" s="194"/>
      <c r="C129" s="252"/>
      <c r="D129" s="194"/>
      <c r="E129" s="22"/>
      <c r="F129" s="22"/>
      <c r="G129" s="30"/>
      <c r="H129" s="24"/>
      <c r="I129" s="16"/>
      <c r="J129" s="16"/>
      <c r="K129" s="16"/>
      <c r="L129" s="100"/>
      <c r="M129" s="16"/>
    </row>
    <row r="130" spans="1:13" ht="18.95" customHeight="1">
      <c r="A130" s="60" t="s">
        <v>32</v>
      </c>
      <c r="H130" s="31"/>
      <c r="K130" s="32"/>
      <c r="L130" s="94"/>
      <c r="M130" s="254"/>
    </row>
    <row r="131" spans="1:13">
      <c r="A131" s="252" t="s">
        <v>44</v>
      </c>
      <c r="B131" s="194"/>
      <c r="C131" s="194"/>
      <c r="D131" s="194"/>
      <c r="E131" s="194"/>
      <c r="F131" s="194"/>
      <c r="G131" s="194"/>
      <c r="H131" s="268"/>
      <c r="I131" s="194"/>
      <c r="J131" s="194"/>
      <c r="K131" s="194"/>
      <c r="L131" s="194"/>
      <c r="M131" s="196"/>
    </row>
    <row r="132" spans="1:13">
      <c r="A132" s="252" t="s">
        <v>33</v>
      </c>
      <c r="B132" s="194"/>
      <c r="C132" s="194"/>
      <c r="D132" s="194"/>
      <c r="E132" s="194"/>
      <c r="F132" s="194"/>
      <c r="G132" s="194" t="s">
        <v>34</v>
      </c>
      <c r="H132" s="194"/>
      <c r="I132" s="194"/>
      <c r="J132" s="194" t="s">
        <v>35</v>
      </c>
      <c r="K132" s="194"/>
      <c r="L132" s="194"/>
      <c r="M132" s="196"/>
    </row>
    <row r="133" spans="1:13">
      <c r="A133" s="61"/>
      <c r="B133" s="94"/>
      <c r="C133" s="94"/>
      <c r="E133" s="112" t="s">
        <v>36</v>
      </c>
      <c r="F133" s="94"/>
      <c r="G133" s="94"/>
      <c r="H133" s="112" t="s">
        <v>37</v>
      </c>
      <c r="I133" s="94"/>
      <c r="J133" s="94" t="s">
        <v>175</v>
      </c>
      <c r="K133" s="94"/>
      <c r="L133" s="94"/>
      <c r="M133" s="254"/>
    </row>
    <row r="134" spans="1:13">
      <c r="A134" s="55" t="s">
        <v>38</v>
      </c>
      <c r="B134" s="49"/>
      <c r="C134" s="49" t="s">
        <v>39</v>
      </c>
      <c r="D134" s="113"/>
      <c r="E134" s="49" t="s">
        <v>40</v>
      </c>
      <c r="F134" s="49"/>
      <c r="G134" s="49" t="s">
        <v>39</v>
      </c>
      <c r="H134" s="49"/>
      <c r="I134" s="49"/>
      <c r="J134" s="49"/>
      <c r="K134" s="49"/>
      <c r="L134" s="49"/>
      <c r="M134" s="56"/>
    </row>
    <row r="135" spans="1:13" ht="84.95" customHeight="1">
      <c r="A135" s="668" t="s">
        <v>49</v>
      </c>
      <c r="B135" s="669"/>
      <c r="C135" s="669"/>
      <c r="D135" s="669"/>
      <c r="E135" s="669"/>
      <c r="F135" s="669"/>
      <c r="G135" s="669"/>
      <c r="H135" s="669"/>
      <c r="I135" s="669"/>
      <c r="J135" s="669"/>
      <c r="K135" s="669"/>
      <c r="L135" s="669"/>
      <c r="M135" s="670"/>
    </row>
    <row r="136" spans="1:13">
      <c r="A136" s="34"/>
    </row>
    <row r="137" spans="1:13">
      <c r="A137" s="34"/>
    </row>
  </sheetData>
  <mergeCells count="20">
    <mergeCell ref="E4:H4"/>
    <mergeCell ref="A5:B5"/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  <mergeCell ref="E112:H112"/>
    <mergeCell ref="A113:B113"/>
    <mergeCell ref="E85:H85"/>
    <mergeCell ref="A86:B86"/>
    <mergeCell ref="E58:H58"/>
    <mergeCell ref="A59:B59"/>
    <mergeCell ref="E31:H31"/>
    <mergeCell ref="A32:B32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EE07D-DE52-4DC2-A236-51FD244AF523}">
  <sheetPr>
    <tabColor theme="7" tint="-0.249977111117893"/>
    <pageSetUpPr fitToPage="1"/>
  </sheetPr>
  <dimension ref="B1:N24"/>
  <sheetViews>
    <sheetView tabSelected="1" zoomScale="95" zoomScaleNormal="95" workbookViewId="0">
      <selection activeCell="M16" sqref="M16"/>
    </sheetView>
  </sheetViews>
  <sheetFormatPr defaultRowHeight="12.75"/>
  <cols>
    <col min="1" max="1" width="3.28515625" style="207" customWidth="1"/>
    <col min="2" max="2" width="8.7109375" style="207" customWidth="1"/>
    <col min="3" max="3" width="20.7109375" style="212" customWidth="1"/>
    <col min="4" max="4" width="8.7109375" style="207" customWidth="1"/>
    <col min="5" max="5" width="20.7109375" style="212" customWidth="1"/>
    <col min="6" max="6" width="8.7109375" style="207" customWidth="1"/>
    <col min="7" max="7" width="20.7109375" style="212" customWidth="1"/>
    <col min="8" max="8" width="8.7109375" style="207" customWidth="1"/>
    <col min="9" max="9" width="20.7109375" style="212" customWidth="1"/>
    <col min="10" max="10" width="8.7109375" style="207" customWidth="1"/>
    <col min="11" max="11" width="20.7109375" style="212" customWidth="1"/>
    <col min="12" max="12" width="3.28515625" style="207" customWidth="1"/>
    <col min="13" max="13" width="10.7109375" style="207" customWidth="1"/>
    <col min="14" max="16384" width="9.140625" style="207"/>
  </cols>
  <sheetData>
    <row r="1" spans="2:12" ht="20.100000000000001" customHeight="1">
      <c r="C1" s="211"/>
      <c r="E1" s="211"/>
      <c r="G1" s="211"/>
      <c r="I1" s="211"/>
      <c r="K1" s="211"/>
    </row>
    <row r="2" spans="2:12" ht="51" customHeight="1" thickBot="1">
      <c r="B2" s="603" t="s">
        <v>97</v>
      </c>
      <c r="C2" s="604"/>
      <c r="D2" s="604"/>
      <c r="E2" s="604"/>
      <c r="F2" s="604"/>
      <c r="G2" s="604"/>
      <c r="H2" s="604"/>
      <c r="I2" s="604"/>
      <c r="J2" s="604"/>
      <c r="K2" s="604"/>
      <c r="L2" s="604"/>
    </row>
    <row r="3" spans="2:12" ht="0.95" customHeight="1" thickBot="1">
      <c r="B3" s="607"/>
      <c r="C3" s="608"/>
      <c r="D3" s="607"/>
      <c r="E3" s="608"/>
      <c r="F3" s="607"/>
      <c r="G3" s="608"/>
      <c r="H3" s="607"/>
      <c r="I3" s="608"/>
      <c r="J3" s="607"/>
      <c r="K3" s="608"/>
    </row>
    <row r="4" spans="2:12" s="215" customFormat="1" ht="21.95" customHeight="1" thickBot="1">
      <c r="B4" s="605" t="str">
        <f>JL!B9</f>
        <v>PONDĚLÍ</v>
      </c>
      <c r="C4" s="606"/>
      <c r="D4" s="605" t="str">
        <f>JL!E9</f>
        <v>ZABIJAČKOVÉ ÚTERÝ</v>
      </c>
      <c r="E4" s="606"/>
      <c r="F4" s="605" t="str">
        <f>JL!H9</f>
        <v>ZABIJAČKOVÁ STŘEDA</v>
      </c>
      <c r="G4" s="606"/>
      <c r="H4" s="605" t="str">
        <f>JL!K9</f>
        <v>ČTVRTEK</v>
      </c>
      <c r="I4" s="606"/>
      <c r="J4" s="605" t="str">
        <f>JL!N9</f>
        <v>PÁTEK</v>
      </c>
      <c r="K4" s="606"/>
    </row>
    <row r="5" spans="2:12" s="219" customFormat="1" ht="20.100000000000001" customHeight="1" thickBot="1">
      <c r="B5" s="601">
        <f>JL!B10</f>
        <v>45740</v>
      </c>
      <c r="C5" s="602"/>
      <c r="D5" s="601">
        <f>B5+1</f>
        <v>45741</v>
      </c>
      <c r="E5" s="602"/>
      <c r="F5" s="601">
        <f>D5+1</f>
        <v>45742</v>
      </c>
      <c r="G5" s="602"/>
      <c r="H5" s="601">
        <f>F5+1</f>
        <v>45743</v>
      </c>
      <c r="I5" s="602"/>
      <c r="J5" s="601">
        <f>H5+1</f>
        <v>45744</v>
      </c>
      <c r="K5" s="602"/>
    </row>
    <row r="6" spans="2:12" s="209" customFormat="1" ht="5.0999999999999996" customHeight="1">
      <c r="B6" s="583"/>
      <c r="C6" s="584"/>
      <c r="D6" s="583"/>
      <c r="E6" s="584"/>
      <c r="F6" s="583"/>
      <c r="G6" s="584"/>
      <c r="H6" s="583"/>
      <c r="I6" s="584"/>
      <c r="J6" s="583"/>
      <c r="K6" s="584"/>
    </row>
    <row r="7" spans="2:12" s="209" customFormat="1" ht="20.100000000000001" customHeight="1">
      <c r="B7" s="595" t="s">
        <v>96</v>
      </c>
      <c r="C7" s="596"/>
      <c r="D7" s="595" t="s">
        <v>96</v>
      </c>
      <c r="E7" s="596"/>
      <c r="F7" s="595" t="s">
        <v>96</v>
      </c>
      <c r="G7" s="596"/>
      <c r="H7" s="595" t="s">
        <v>96</v>
      </c>
      <c r="I7" s="596"/>
      <c r="J7" s="595" t="s">
        <v>96</v>
      </c>
      <c r="K7" s="596"/>
    </row>
    <row r="8" spans="2:12" ht="54.95" customHeight="1">
      <c r="B8" s="585" t="s">
        <v>221</v>
      </c>
      <c r="C8" s="586"/>
      <c r="D8" s="585" t="s">
        <v>150</v>
      </c>
      <c r="E8" s="586"/>
      <c r="F8" s="585" t="s">
        <v>163</v>
      </c>
      <c r="G8" s="586"/>
      <c r="H8" s="585" t="s">
        <v>197</v>
      </c>
      <c r="I8" s="586"/>
      <c r="J8" s="585" t="s">
        <v>224</v>
      </c>
      <c r="K8" s="586"/>
    </row>
    <row r="9" spans="2:12" s="218" customFormat="1" ht="15.95" customHeight="1" thickBot="1">
      <c r="B9" s="216" t="s">
        <v>48</v>
      </c>
      <c r="C9" s="220" t="s">
        <v>115</v>
      </c>
      <c r="D9" s="216" t="s">
        <v>48</v>
      </c>
      <c r="E9" s="220" t="s">
        <v>114</v>
      </c>
      <c r="F9" s="216" t="s">
        <v>48</v>
      </c>
      <c r="G9" s="220" t="s">
        <v>151</v>
      </c>
      <c r="H9" s="216" t="s">
        <v>48</v>
      </c>
      <c r="I9" s="220" t="s">
        <v>152</v>
      </c>
      <c r="J9" s="216" t="s">
        <v>48</v>
      </c>
      <c r="K9" s="220" t="s">
        <v>171</v>
      </c>
    </row>
    <row r="10" spans="2:12" s="209" customFormat="1" ht="5.0999999999999996" customHeight="1">
      <c r="B10" s="587"/>
      <c r="C10" s="588"/>
      <c r="D10" s="587"/>
      <c r="E10" s="588"/>
      <c r="F10" s="587"/>
      <c r="G10" s="588"/>
      <c r="H10" s="587"/>
      <c r="I10" s="588"/>
      <c r="J10" s="587"/>
      <c r="K10" s="588"/>
    </row>
    <row r="11" spans="2:12" ht="20.100000000000001" customHeight="1">
      <c r="B11" s="589" t="s">
        <v>92</v>
      </c>
      <c r="C11" s="590"/>
      <c r="D11" s="589" t="s">
        <v>92</v>
      </c>
      <c r="E11" s="590"/>
      <c r="F11" s="589" t="s">
        <v>92</v>
      </c>
      <c r="G11" s="590"/>
      <c r="H11" s="589" t="s">
        <v>92</v>
      </c>
      <c r="I11" s="590"/>
      <c r="J11" s="589" t="s">
        <v>92</v>
      </c>
      <c r="K11" s="590"/>
    </row>
    <row r="12" spans="2:12" ht="45" customHeight="1">
      <c r="B12" s="581" t="s">
        <v>132</v>
      </c>
      <c r="C12" s="582"/>
      <c r="D12" s="581" t="s">
        <v>190</v>
      </c>
      <c r="E12" s="582"/>
      <c r="F12" s="599" t="s">
        <v>133</v>
      </c>
      <c r="G12" s="600"/>
      <c r="H12" s="581" t="s">
        <v>205</v>
      </c>
      <c r="I12" s="582"/>
      <c r="J12" s="581" t="s">
        <v>135</v>
      </c>
      <c r="K12" s="582"/>
    </row>
    <row r="13" spans="2:12" s="218" customFormat="1" ht="15.95" customHeight="1" thickBot="1">
      <c r="B13" s="216" t="s">
        <v>48</v>
      </c>
      <c r="C13" s="217" t="s">
        <v>136</v>
      </c>
      <c r="D13" s="216" t="s">
        <v>48</v>
      </c>
      <c r="E13" s="217" t="s">
        <v>191</v>
      </c>
      <c r="F13" s="216" t="s">
        <v>48</v>
      </c>
      <c r="G13" s="217" t="s">
        <v>137</v>
      </c>
      <c r="H13" s="216" t="s">
        <v>48</v>
      </c>
      <c r="I13" s="217" t="s">
        <v>191</v>
      </c>
      <c r="J13" s="216" t="s">
        <v>48</v>
      </c>
      <c r="K13" s="217" t="s">
        <v>139</v>
      </c>
    </row>
    <row r="14" spans="2:12" s="209" customFormat="1" ht="5.0999999999999996" customHeight="1">
      <c r="B14" s="577"/>
      <c r="C14" s="578"/>
      <c r="D14" s="577"/>
      <c r="E14" s="578"/>
      <c r="F14" s="577"/>
      <c r="G14" s="578"/>
      <c r="H14" s="577"/>
      <c r="I14" s="578"/>
      <c r="J14" s="577"/>
      <c r="K14" s="578"/>
    </row>
    <row r="15" spans="2:12" ht="20.100000000000001" customHeight="1">
      <c r="B15" s="579" t="s">
        <v>93</v>
      </c>
      <c r="C15" s="580"/>
      <c r="D15" s="579" t="s">
        <v>93</v>
      </c>
      <c r="E15" s="580"/>
      <c r="F15" s="579" t="s">
        <v>93</v>
      </c>
      <c r="G15" s="580"/>
      <c r="H15" s="579" t="s">
        <v>93</v>
      </c>
      <c r="I15" s="580"/>
      <c r="J15" s="579" t="s">
        <v>93</v>
      </c>
      <c r="K15" s="580"/>
    </row>
    <row r="16" spans="2:12" s="210" customFormat="1" ht="84.95" customHeight="1">
      <c r="B16" s="581" t="s">
        <v>279</v>
      </c>
      <c r="C16" s="582"/>
      <c r="D16" s="581" t="s">
        <v>268</v>
      </c>
      <c r="E16" s="582"/>
      <c r="F16" s="581" t="s">
        <v>280</v>
      </c>
      <c r="G16" s="582"/>
      <c r="H16" s="581" t="s">
        <v>281</v>
      </c>
      <c r="I16" s="582"/>
      <c r="J16" s="581" t="s">
        <v>282</v>
      </c>
      <c r="K16" s="582"/>
    </row>
    <row r="17" spans="2:14" s="218" customFormat="1" ht="15.95" customHeight="1" thickBot="1">
      <c r="B17" s="216" t="s">
        <v>48</v>
      </c>
      <c r="C17" s="217" t="s">
        <v>142</v>
      </c>
      <c r="D17" s="216" t="s">
        <v>48</v>
      </c>
      <c r="E17" s="217" t="s">
        <v>264</v>
      </c>
      <c r="F17" s="216" t="s">
        <v>48</v>
      </c>
      <c r="G17" s="217" t="s">
        <v>267</v>
      </c>
      <c r="H17" s="216" t="s">
        <v>48</v>
      </c>
      <c r="I17" s="217" t="s">
        <v>202</v>
      </c>
      <c r="J17" s="216" t="s">
        <v>48</v>
      </c>
      <c r="K17" s="217" t="s">
        <v>143</v>
      </c>
    </row>
    <row r="18" spans="2:14" s="209" customFormat="1" ht="5.0999999999999996" customHeight="1">
      <c r="B18" s="587"/>
      <c r="C18" s="588"/>
      <c r="D18" s="587"/>
      <c r="E18" s="588"/>
      <c r="F18" s="587"/>
      <c r="G18" s="588"/>
      <c r="H18" s="587"/>
      <c r="I18" s="588"/>
      <c r="J18" s="587"/>
      <c r="K18" s="588"/>
    </row>
    <row r="19" spans="2:14" ht="20.100000000000001" customHeight="1">
      <c r="B19" s="591" t="s">
        <v>98</v>
      </c>
      <c r="C19" s="592"/>
      <c r="D19" s="591" t="str">
        <f>B19</f>
        <v>ODPOLEDNÍ SVAČINKA</v>
      </c>
      <c r="E19" s="592"/>
      <c r="F19" s="591" t="str">
        <f>D19</f>
        <v>ODPOLEDNÍ SVAČINKA</v>
      </c>
      <c r="G19" s="592"/>
      <c r="H19" s="591" t="str">
        <f>F19</f>
        <v>ODPOLEDNÍ SVAČINKA</v>
      </c>
      <c r="I19" s="592"/>
      <c r="J19" s="591" t="str">
        <f>H19</f>
        <v>ODPOLEDNÍ SVAČINKA</v>
      </c>
      <c r="K19" s="592"/>
    </row>
    <row r="20" spans="2:14" ht="54.95" customHeight="1">
      <c r="B20" s="593" t="s">
        <v>222</v>
      </c>
      <c r="C20" s="594"/>
      <c r="D20" s="593" t="s">
        <v>223</v>
      </c>
      <c r="E20" s="594"/>
      <c r="F20" s="593" t="s">
        <v>198</v>
      </c>
      <c r="G20" s="594"/>
      <c r="H20" s="593" t="s">
        <v>213</v>
      </c>
      <c r="I20" s="594"/>
      <c r="J20" s="593" t="s">
        <v>153</v>
      </c>
      <c r="K20" s="594"/>
      <c r="N20" s="272" t="s">
        <v>157</v>
      </c>
    </row>
    <row r="21" spans="2:14" s="218" customFormat="1" ht="15.95" customHeight="1" thickBot="1">
      <c r="B21" s="216" t="s">
        <v>48</v>
      </c>
      <c r="C21" s="220" t="s">
        <v>154</v>
      </c>
      <c r="D21" s="216" t="s">
        <v>48</v>
      </c>
      <c r="E21" s="220" t="s">
        <v>155</v>
      </c>
      <c r="F21" s="216" t="s">
        <v>48</v>
      </c>
      <c r="G21" s="220" t="s">
        <v>114</v>
      </c>
      <c r="H21" s="216" t="s">
        <v>48</v>
      </c>
      <c r="I21" s="217" t="s">
        <v>214</v>
      </c>
      <c r="J21" s="216" t="s">
        <v>48</v>
      </c>
      <c r="K21" s="220" t="s">
        <v>156</v>
      </c>
    </row>
    <row r="22" spans="2:14" ht="0.95" customHeight="1" thickBot="1">
      <c r="B22" s="213"/>
      <c r="C22" s="214"/>
      <c r="D22" s="213"/>
      <c r="E22" s="214"/>
      <c r="F22" s="213"/>
      <c r="G22" s="214"/>
      <c r="H22" s="213"/>
      <c r="I22" s="214"/>
      <c r="J22" s="213"/>
      <c r="K22" s="214"/>
    </row>
    <row r="23" spans="2:14" ht="12" customHeight="1"/>
    <row r="24" spans="2:14" s="208" customFormat="1">
      <c r="B24" s="597" t="s">
        <v>95</v>
      </c>
      <c r="C24" s="597"/>
      <c r="E24" s="598" t="s">
        <v>94</v>
      </c>
      <c r="F24" s="598"/>
      <c r="G24" s="598"/>
      <c r="H24" s="598"/>
      <c r="I24" s="598"/>
      <c r="J24" s="598"/>
      <c r="K24" s="598"/>
    </row>
  </sheetData>
  <mergeCells count="78">
    <mergeCell ref="B2:L2"/>
    <mergeCell ref="B4:C4"/>
    <mergeCell ref="D4:E4"/>
    <mergeCell ref="F4:G4"/>
    <mergeCell ref="H4:I4"/>
    <mergeCell ref="J4:K4"/>
    <mergeCell ref="B3:C3"/>
    <mergeCell ref="F3:G3"/>
    <mergeCell ref="D3:E3"/>
    <mergeCell ref="H3:I3"/>
    <mergeCell ref="J3:K3"/>
    <mergeCell ref="B5:C5"/>
    <mergeCell ref="D5:E5"/>
    <mergeCell ref="F5:G5"/>
    <mergeCell ref="H5:I5"/>
    <mergeCell ref="J5:K5"/>
    <mergeCell ref="B24:C24"/>
    <mergeCell ref="E24:K24"/>
    <mergeCell ref="B7:C7"/>
    <mergeCell ref="D7:E7"/>
    <mergeCell ref="F7:G7"/>
    <mergeCell ref="B19:C19"/>
    <mergeCell ref="B20:C20"/>
    <mergeCell ref="F20:G20"/>
    <mergeCell ref="F12:G12"/>
    <mergeCell ref="F14:G14"/>
    <mergeCell ref="H16:I16"/>
    <mergeCell ref="H18:I18"/>
    <mergeCell ref="H19:I19"/>
    <mergeCell ref="F15:G15"/>
    <mergeCell ref="F16:G16"/>
    <mergeCell ref="D10:E10"/>
    <mergeCell ref="D20:E20"/>
    <mergeCell ref="D19:E19"/>
    <mergeCell ref="J7:K7"/>
    <mergeCell ref="B6:C6"/>
    <mergeCell ref="B10:C10"/>
    <mergeCell ref="B14:C14"/>
    <mergeCell ref="B18:C18"/>
    <mergeCell ref="D12:E12"/>
    <mergeCell ref="B16:C16"/>
    <mergeCell ref="B11:C11"/>
    <mergeCell ref="B15:C15"/>
    <mergeCell ref="B8:C8"/>
    <mergeCell ref="B12:C12"/>
    <mergeCell ref="D14:E14"/>
    <mergeCell ref="D15:E15"/>
    <mergeCell ref="D16:E16"/>
    <mergeCell ref="D18:E18"/>
    <mergeCell ref="D6:E6"/>
    <mergeCell ref="D8:E8"/>
    <mergeCell ref="H6:I6"/>
    <mergeCell ref="H8:I8"/>
    <mergeCell ref="H10:I10"/>
    <mergeCell ref="H11:I11"/>
    <mergeCell ref="F6:G6"/>
    <mergeCell ref="F8:G8"/>
    <mergeCell ref="F10:G10"/>
    <mergeCell ref="F11:G11"/>
    <mergeCell ref="H7:I7"/>
    <mergeCell ref="F18:G18"/>
    <mergeCell ref="D11:E11"/>
    <mergeCell ref="F19:G19"/>
    <mergeCell ref="J18:K18"/>
    <mergeCell ref="J19:K19"/>
    <mergeCell ref="J20:K20"/>
    <mergeCell ref="H20:I20"/>
    <mergeCell ref="J6:K6"/>
    <mergeCell ref="J8:K8"/>
    <mergeCell ref="J10:K10"/>
    <mergeCell ref="J11:K11"/>
    <mergeCell ref="J12:K12"/>
    <mergeCell ref="J14:K14"/>
    <mergeCell ref="J15:K15"/>
    <mergeCell ref="J16:K16"/>
    <mergeCell ref="H12:I12"/>
    <mergeCell ref="H14:I14"/>
    <mergeCell ref="H15:I15"/>
  </mergeCells>
  <printOptions horizontalCentered="1" verticalCentered="1"/>
  <pageMargins left="0" right="0" top="0" bottom="0" header="0" footer="0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FE36A-1562-47A9-8C1A-38C96ED96178}">
  <sheetPr>
    <tabColor theme="7" tint="-0.249977111117893"/>
    <pageSetUpPr fitToPage="1"/>
  </sheetPr>
  <dimension ref="B1:L24"/>
  <sheetViews>
    <sheetView zoomScale="90" zoomScaleNormal="90" workbookViewId="0">
      <selection activeCell="F8" sqref="F8:G8"/>
    </sheetView>
  </sheetViews>
  <sheetFormatPr defaultRowHeight="12.75"/>
  <cols>
    <col min="1" max="1" width="3.28515625" style="207" customWidth="1"/>
    <col min="2" max="2" width="8.7109375" style="207" customWidth="1"/>
    <col min="3" max="3" width="27.7109375" style="212" customWidth="1"/>
    <col min="4" max="4" width="8.7109375" style="207" customWidth="1"/>
    <col min="5" max="5" width="27.7109375" style="212" customWidth="1"/>
    <col min="6" max="6" width="8.7109375" style="207" customWidth="1"/>
    <col min="7" max="7" width="27.7109375" style="212" customWidth="1"/>
    <col min="8" max="8" width="8.7109375" style="207" customWidth="1"/>
    <col min="9" max="9" width="27.7109375" style="212" customWidth="1"/>
    <col min="10" max="10" width="8.7109375" style="207" customWidth="1"/>
    <col min="11" max="11" width="27.7109375" style="212" customWidth="1"/>
    <col min="12" max="12" width="3.28515625" style="207" customWidth="1"/>
    <col min="13" max="13" width="10.7109375" style="207" customWidth="1"/>
    <col min="14" max="16384" width="9.140625" style="207"/>
  </cols>
  <sheetData>
    <row r="1" spans="2:12" ht="20.100000000000001" customHeight="1">
      <c r="C1" s="211"/>
      <c r="E1" s="211"/>
      <c r="G1" s="211"/>
      <c r="I1" s="211"/>
      <c r="K1" s="211"/>
    </row>
    <row r="2" spans="2:12" ht="51" customHeight="1" thickBot="1">
      <c r="B2" s="603" t="s">
        <v>97</v>
      </c>
      <c r="C2" s="604"/>
      <c r="D2" s="604"/>
      <c r="E2" s="604"/>
      <c r="F2" s="604"/>
      <c r="G2" s="604"/>
      <c r="H2" s="604"/>
      <c r="I2" s="604"/>
      <c r="J2" s="604"/>
      <c r="K2" s="604"/>
      <c r="L2" s="604"/>
    </row>
    <row r="3" spans="2:12" ht="0.95" customHeight="1" thickBot="1">
      <c r="B3" s="607"/>
      <c r="C3" s="608"/>
      <c r="D3" s="607"/>
      <c r="E3" s="608"/>
      <c r="F3" s="607"/>
      <c r="G3" s="608"/>
      <c r="H3" s="607"/>
      <c r="I3" s="608"/>
      <c r="J3" s="607"/>
      <c r="K3" s="608"/>
    </row>
    <row r="4" spans="2:12" s="215" customFormat="1" ht="21.95" customHeight="1" thickBot="1">
      <c r="B4" s="605" t="str">
        <f>JL!B9</f>
        <v>PONDĚLÍ</v>
      </c>
      <c r="C4" s="606"/>
      <c r="D4" s="605" t="str">
        <f>JL!E9</f>
        <v>ZABIJAČKOVÉ ÚTERÝ</v>
      </c>
      <c r="E4" s="606"/>
      <c r="F4" s="605" t="str">
        <f>JL!H9</f>
        <v>ZABIJAČKOVÁ STŘEDA</v>
      </c>
      <c r="G4" s="606"/>
      <c r="H4" s="605" t="str">
        <f>JL!K9</f>
        <v>ČTVRTEK</v>
      </c>
      <c r="I4" s="606"/>
      <c r="J4" s="605" t="str">
        <f>JL!N9</f>
        <v>PÁTEK</v>
      </c>
      <c r="K4" s="606"/>
    </row>
    <row r="5" spans="2:12" s="219" customFormat="1" ht="20.100000000000001" customHeight="1" thickBot="1">
      <c r="B5" s="601">
        <f>JL!B10</f>
        <v>45740</v>
      </c>
      <c r="C5" s="602"/>
      <c r="D5" s="601">
        <f>B5+1</f>
        <v>45741</v>
      </c>
      <c r="E5" s="602"/>
      <c r="F5" s="601">
        <f t="shared" ref="F5" si="0">D5+1</f>
        <v>45742</v>
      </c>
      <c r="G5" s="602"/>
      <c r="H5" s="601">
        <f t="shared" ref="H5" si="1">F5+1</f>
        <v>45743</v>
      </c>
      <c r="I5" s="602"/>
      <c r="J5" s="601">
        <f t="shared" ref="J5" si="2">H5+1</f>
        <v>45744</v>
      </c>
      <c r="K5" s="602"/>
    </row>
    <row r="6" spans="2:12" s="209" customFormat="1" ht="5.0999999999999996" customHeight="1">
      <c r="B6" s="583"/>
      <c r="C6" s="584"/>
      <c r="D6" s="583"/>
      <c r="E6" s="584"/>
      <c r="F6" s="583"/>
      <c r="G6" s="584"/>
      <c r="H6" s="583"/>
      <c r="I6" s="584"/>
      <c r="J6" s="583"/>
      <c r="K6" s="584"/>
    </row>
    <row r="7" spans="2:12" s="223" customFormat="1" ht="24.95" customHeight="1">
      <c r="B7" s="621" t="s">
        <v>104</v>
      </c>
      <c r="C7" s="622"/>
      <c r="D7" s="621" t="s">
        <v>100</v>
      </c>
      <c r="E7" s="622"/>
      <c r="F7" s="621" t="s">
        <v>101</v>
      </c>
      <c r="G7" s="622"/>
      <c r="H7" s="621" t="s">
        <v>102</v>
      </c>
      <c r="I7" s="622"/>
      <c r="J7" s="621" t="s">
        <v>103</v>
      </c>
      <c r="K7" s="622"/>
    </row>
    <row r="8" spans="2:12" s="221" customFormat="1" ht="275.10000000000002" customHeight="1">
      <c r="B8" s="619" t="str">
        <f>'JL ŠKOLKA'!B8</f>
        <v>Vícezrnný chléb, medové máslo, ovoce</v>
      </c>
      <c r="C8" s="620"/>
      <c r="D8" s="611" t="str">
        <f>'JL ŠKOLKA'!D8</f>
        <v>Ovocný jogurt, piškoty</v>
      </c>
      <c r="E8" s="612"/>
      <c r="F8" s="611" t="str">
        <f>'JL ŠKOLKA'!F8</f>
        <v>Masová pomazánka, chléb, zelenina</v>
      </c>
      <c r="G8" s="612"/>
      <c r="H8" s="611" t="str">
        <f>'JL ŠKOLKA'!H8</f>
        <v>Budapešťská pomazánka, houska, jablko</v>
      </c>
      <c r="I8" s="612"/>
      <c r="J8" s="611" t="str">
        <f>'JL ŠKOLKA'!J8</f>
        <v>Jablkový závin, kakao (Granko)</v>
      </c>
      <c r="K8" s="612"/>
    </row>
    <row r="9" spans="2:12" s="218" customFormat="1" ht="15.95" customHeight="1" thickBot="1">
      <c r="B9" s="216" t="s">
        <v>48</v>
      </c>
      <c r="C9" s="220">
        <f>JL!D42</f>
        <v>0</v>
      </c>
      <c r="D9" s="216" t="s">
        <v>48</v>
      </c>
      <c r="E9" s="220">
        <f>JL!G42</f>
        <v>0</v>
      </c>
      <c r="F9" s="216" t="s">
        <v>48</v>
      </c>
      <c r="G9" s="220">
        <f>JL!J42</f>
        <v>0</v>
      </c>
      <c r="H9" s="216" t="s">
        <v>48</v>
      </c>
      <c r="I9" s="220">
        <f>JL!M42</f>
        <v>0</v>
      </c>
      <c r="J9" s="216" t="s">
        <v>48</v>
      </c>
      <c r="K9" s="220">
        <f>JL!P42</f>
        <v>0</v>
      </c>
    </row>
    <row r="10" spans="2:12" s="209" customFormat="1" ht="5.0999999999999996" customHeight="1">
      <c r="B10" s="587"/>
      <c r="C10" s="588"/>
      <c r="D10" s="587"/>
      <c r="E10" s="588"/>
      <c r="F10" s="587"/>
      <c r="G10" s="588"/>
      <c r="H10" s="587"/>
      <c r="I10" s="588"/>
      <c r="J10" s="587"/>
      <c r="K10" s="588"/>
    </row>
    <row r="11" spans="2:12" ht="20.100000000000001" hidden="1" customHeight="1">
      <c r="B11" s="617" t="s">
        <v>92</v>
      </c>
      <c r="C11" s="618"/>
      <c r="D11" s="617" t="s">
        <v>92</v>
      </c>
      <c r="E11" s="618"/>
      <c r="F11" s="617" t="s">
        <v>92</v>
      </c>
      <c r="G11" s="618"/>
      <c r="H11" s="617" t="s">
        <v>92</v>
      </c>
      <c r="I11" s="618"/>
      <c r="J11" s="617" t="s">
        <v>92</v>
      </c>
      <c r="K11" s="618"/>
    </row>
    <row r="12" spans="2:12" s="221" customFormat="1" ht="30" hidden="1" customHeight="1">
      <c r="B12" s="613" t="str">
        <f>JL!C15</f>
        <v>Zelná bílá se slaninou a bramborami</v>
      </c>
      <c r="C12" s="614"/>
      <c r="D12" s="613" t="str">
        <f>JL!F12</f>
        <v>ZABÍJAČKOVÁ POLÉVKA S KROUPAMI</v>
      </c>
      <c r="E12" s="614"/>
      <c r="F12" s="613" t="str">
        <f>JL!I15</f>
        <v>Hrachová s uzeninou</v>
      </c>
      <c r="G12" s="614"/>
      <c r="H12" s="613" t="str">
        <f>JL!L12</f>
        <v>Hnědá s krupicí</v>
      </c>
      <c r="I12" s="614"/>
      <c r="J12" s="613" t="str">
        <f>JL!O12</f>
        <v>Zeleninová se strouháním</v>
      </c>
      <c r="K12" s="614"/>
    </row>
    <row r="13" spans="2:12" s="218" customFormat="1" ht="15.95" hidden="1" customHeight="1" thickBot="1">
      <c r="B13" s="216" t="s">
        <v>48</v>
      </c>
      <c r="C13" s="217" t="str">
        <f>JL!D16</f>
        <v>1a,10,9,7</v>
      </c>
      <c r="D13" s="216" t="s">
        <v>48</v>
      </c>
      <c r="E13" s="217" t="str">
        <f>JL!G13</f>
        <v>1C,9</v>
      </c>
      <c r="F13" s="216" t="s">
        <v>48</v>
      </c>
      <c r="G13" s="217" t="str">
        <f>JL!J16</f>
        <v>1a,6,9</v>
      </c>
      <c r="H13" s="216" t="s">
        <v>48</v>
      </c>
      <c r="I13" s="217" t="str">
        <f>JL!M13</f>
        <v>9,1a,7,6,3</v>
      </c>
      <c r="J13" s="216" t="s">
        <v>48</v>
      </c>
      <c r="K13" s="217" t="str">
        <f>JL!P13</f>
        <v>9,1a,3,6,7,12</v>
      </c>
    </row>
    <row r="14" spans="2:12" s="209" customFormat="1" ht="5.0999999999999996" hidden="1" customHeight="1">
      <c r="B14" s="587"/>
      <c r="C14" s="588"/>
      <c r="D14" s="587"/>
      <c r="E14" s="588"/>
      <c r="F14" s="587"/>
      <c r="G14" s="588"/>
      <c r="H14" s="587"/>
      <c r="I14" s="588"/>
      <c r="J14" s="587"/>
      <c r="K14" s="588"/>
    </row>
    <row r="15" spans="2:12" ht="20.100000000000001" hidden="1" customHeight="1">
      <c r="B15" s="615" t="s">
        <v>93</v>
      </c>
      <c r="C15" s="616"/>
      <c r="D15" s="615" t="s">
        <v>93</v>
      </c>
      <c r="E15" s="616"/>
      <c r="F15" s="615" t="s">
        <v>93</v>
      </c>
      <c r="G15" s="616"/>
      <c r="H15" s="615" t="s">
        <v>93</v>
      </c>
      <c r="I15" s="616"/>
      <c r="J15" s="615" t="s">
        <v>93</v>
      </c>
      <c r="K15" s="616"/>
    </row>
    <row r="16" spans="2:12" s="221" customFormat="1" ht="84.95" hidden="1" customHeight="1">
      <c r="B16" s="613" t="str">
        <f>JL!C23</f>
        <v>Pečená sekaná, bramborová kaše, okurka (mleté maso, cibule, uzená slanina, máčená žemle, česnek, majoránka)</v>
      </c>
      <c r="C16" s="614"/>
      <c r="D16" s="613" t="str">
        <f>JL!F27</f>
        <v>Balkánský džuveč ze sojovým masem, paprikami a rajčaty, sypaný sýrem balkánského typu</v>
      </c>
      <c r="E16" s="614"/>
      <c r="F16" s="613" t="str">
        <f>JL!I23</f>
        <v>JITRNICOVÝ PREJT nebo JELÍTKOVÝ TMAVÝ PREJT, VAŘENÉ BRAMBORY, ZELNÝ SALÁT S JARNÍ CIBULKOU</v>
      </c>
      <c r="G16" s="614"/>
      <c r="H16" s="613" t="str">
        <f>JL!L23</f>
        <v>Francouzské brambory, okurka (brambory, uzené, vejce, mléko, smetana, pepř, sůl, cibule)</v>
      </c>
      <c r="I16" s="614"/>
      <c r="J16" s="613" t="str">
        <f>JL!O19</f>
        <v>Plněné bramborové knedlíky uzeným masem, dušené zelí, cibulka (uzené, brambory, vejce, mouka, krupice, zelí, cukr, cibule, sůl, olej)</v>
      </c>
      <c r="K16" s="614"/>
    </row>
    <row r="17" spans="2:11" s="218" customFormat="1" ht="15.95" hidden="1" customHeight="1" thickBot="1">
      <c r="B17" s="216" t="s">
        <v>48</v>
      </c>
      <c r="C17" s="217" t="str">
        <f>JL!D21</f>
        <v>1a,3,7,6,10</v>
      </c>
      <c r="D17" s="216" t="s">
        <v>48</v>
      </c>
      <c r="E17" s="217" t="str">
        <f>JL!G29</f>
        <v>7,9,10,6</v>
      </c>
      <c r="F17" s="216" t="s">
        <v>48</v>
      </c>
      <c r="G17" s="217" t="str">
        <f>JL!J25</f>
        <v>1A,1C,10,6</v>
      </c>
      <c r="H17" s="216" t="s">
        <v>48</v>
      </c>
      <c r="I17" s="217" t="str">
        <f>JL!M25</f>
        <v>3, 7, 10</v>
      </c>
      <c r="J17" s="216" t="s">
        <v>48</v>
      </c>
      <c r="K17" s="217" t="str">
        <f>JL!P21</f>
        <v>1a, 9, 10</v>
      </c>
    </row>
    <row r="18" spans="2:11" s="209" customFormat="1" ht="5.0999999999999996" hidden="1" customHeight="1">
      <c r="B18" s="587"/>
      <c r="C18" s="588"/>
      <c r="D18" s="587"/>
      <c r="E18" s="588"/>
      <c r="F18" s="587"/>
      <c r="G18" s="588"/>
      <c r="H18" s="587"/>
      <c r="I18" s="588"/>
      <c r="J18" s="587"/>
      <c r="K18" s="588"/>
    </row>
    <row r="19" spans="2:11" s="222" customFormat="1" ht="24.95" customHeight="1">
      <c r="B19" s="609" t="s">
        <v>99</v>
      </c>
      <c r="C19" s="610"/>
      <c r="D19" s="609" t="str">
        <f>B19</f>
        <v>ODPOLEDNÍ SVAČINKA (11:00)</v>
      </c>
      <c r="E19" s="610"/>
      <c r="F19" s="609" t="str">
        <f>D19</f>
        <v>ODPOLEDNÍ SVAČINKA (11:00)</v>
      </c>
      <c r="G19" s="610"/>
      <c r="H19" s="609" t="str">
        <f>F19</f>
        <v>ODPOLEDNÍ SVAČINKA (11:00)</v>
      </c>
      <c r="I19" s="610"/>
      <c r="J19" s="609" t="str">
        <f>H19</f>
        <v>ODPOLEDNÍ SVAČINKA (11:00)</v>
      </c>
      <c r="K19" s="610"/>
    </row>
    <row r="20" spans="2:11" s="221" customFormat="1" ht="275.10000000000002" customHeight="1">
      <c r="B20" s="611" t="str">
        <f>'JL ŠKOLKA'!B20</f>
        <v>Houska raženka, sýrová pomazánka s kapií</v>
      </c>
      <c r="C20" s="612"/>
      <c r="D20" s="611" t="str">
        <f>'JL ŠKOLKA'!D20</f>
        <v>Pomazánkové máslo s rohlíkem, strouhaným sýrem a zeleninou</v>
      </c>
      <c r="E20" s="612"/>
      <c r="F20" s="611" t="str">
        <f>'JL ŠKOLKA'!F20</f>
        <v>Sladký loupák, pudinkovo-tvarohový dezert s ovocem</v>
      </c>
      <c r="G20" s="612"/>
      <c r="H20" s="611" t="str">
        <f>'JL ŠKOLKA'!H20</f>
        <v>Rohlík s rybičkovou pomazánkou, rajčátko</v>
      </c>
      <c r="I20" s="612"/>
      <c r="J20" s="611" t="str">
        <f>'JL ŠKOLKA'!J20</f>
        <v>Chléb, máslo, strouhaný sýr, ředkvičky</v>
      </c>
      <c r="K20" s="612"/>
    </row>
    <row r="21" spans="2:11" s="218" customFormat="1" ht="15.95" customHeight="1" thickBot="1">
      <c r="B21" s="216" t="s">
        <v>48</v>
      </c>
      <c r="C21" s="220">
        <f>JL!D48</f>
        <v>0</v>
      </c>
      <c r="D21" s="216" t="s">
        <v>48</v>
      </c>
      <c r="E21" s="220">
        <f>JL!G48</f>
        <v>0</v>
      </c>
      <c r="F21" s="216" t="s">
        <v>48</v>
      </c>
      <c r="G21" s="220">
        <f>JL!J48</f>
        <v>0</v>
      </c>
      <c r="H21" s="216" t="s">
        <v>48</v>
      </c>
      <c r="I21" s="220">
        <f>JL!M48</f>
        <v>0</v>
      </c>
      <c r="J21" s="216" t="s">
        <v>48</v>
      </c>
      <c r="K21" s="220">
        <f>JL!P48</f>
        <v>0</v>
      </c>
    </row>
    <row r="22" spans="2:11" ht="0.95" customHeight="1" thickBot="1">
      <c r="B22" s="213"/>
      <c r="C22" s="214"/>
      <c r="D22" s="213"/>
      <c r="E22" s="214"/>
      <c r="F22" s="213"/>
      <c r="G22" s="214"/>
      <c r="H22" s="213"/>
      <c r="I22" s="214"/>
      <c r="J22" s="213"/>
      <c r="K22" s="214"/>
    </row>
    <row r="23" spans="2:11" ht="12" customHeight="1"/>
    <row r="24" spans="2:11" s="208" customFormat="1">
      <c r="B24" s="597" t="s">
        <v>95</v>
      </c>
      <c r="C24" s="597"/>
      <c r="E24" s="598" t="s">
        <v>94</v>
      </c>
      <c r="F24" s="598"/>
      <c r="G24" s="598"/>
      <c r="H24" s="598"/>
      <c r="I24" s="598"/>
      <c r="J24" s="598"/>
      <c r="K24" s="598"/>
    </row>
  </sheetData>
  <mergeCells count="78">
    <mergeCell ref="B2:L2"/>
    <mergeCell ref="B3:C3"/>
    <mergeCell ref="D3:E3"/>
    <mergeCell ref="F3:G3"/>
    <mergeCell ref="H3:I3"/>
    <mergeCell ref="J3:K3"/>
    <mergeCell ref="B5:C5"/>
    <mergeCell ref="D5:E5"/>
    <mergeCell ref="F5:G5"/>
    <mergeCell ref="H5:I5"/>
    <mergeCell ref="J5:K5"/>
    <mergeCell ref="B4:C4"/>
    <mergeCell ref="D4:E4"/>
    <mergeCell ref="F4:G4"/>
    <mergeCell ref="H4:I4"/>
    <mergeCell ref="J4:K4"/>
    <mergeCell ref="B7:C7"/>
    <mergeCell ref="D7:E7"/>
    <mergeCell ref="F7:G7"/>
    <mergeCell ref="H7:I7"/>
    <mergeCell ref="J7:K7"/>
    <mergeCell ref="B6:C6"/>
    <mergeCell ref="D6:E6"/>
    <mergeCell ref="F6:G6"/>
    <mergeCell ref="H6:I6"/>
    <mergeCell ref="J6:K6"/>
    <mergeCell ref="B10:C10"/>
    <mergeCell ref="D10:E10"/>
    <mergeCell ref="F10:G10"/>
    <mergeCell ref="H10:I10"/>
    <mergeCell ref="J10:K10"/>
    <mergeCell ref="B8:C8"/>
    <mergeCell ref="D8:E8"/>
    <mergeCell ref="F8:G8"/>
    <mergeCell ref="H8:I8"/>
    <mergeCell ref="J8:K8"/>
    <mergeCell ref="B12:C12"/>
    <mergeCell ref="D12:E12"/>
    <mergeCell ref="F12:G12"/>
    <mergeCell ref="H12:I12"/>
    <mergeCell ref="J12:K12"/>
    <mergeCell ref="B11:C11"/>
    <mergeCell ref="D11:E11"/>
    <mergeCell ref="F11:G11"/>
    <mergeCell ref="H11:I11"/>
    <mergeCell ref="J11:K11"/>
    <mergeCell ref="B15:C15"/>
    <mergeCell ref="D15:E15"/>
    <mergeCell ref="F15:G15"/>
    <mergeCell ref="H15:I15"/>
    <mergeCell ref="J15:K15"/>
    <mergeCell ref="B14:C14"/>
    <mergeCell ref="D14:E14"/>
    <mergeCell ref="F14:G14"/>
    <mergeCell ref="H14:I14"/>
    <mergeCell ref="J14:K14"/>
    <mergeCell ref="B18:C18"/>
    <mergeCell ref="D18:E18"/>
    <mergeCell ref="F18:G18"/>
    <mergeCell ref="H18:I18"/>
    <mergeCell ref="J18:K18"/>
    <mergeCell ref="B16:C16"/>
    <mergeCell ref="D16:E16"/>
    <mergeCell ref="F16:G16"/>
    <mergeCell ref="H16:I16"/>
    <mergeCell ref="J16:K16"/>
    <mergeCell ref="B24:C24"/>
    <mergeCell ref="E24:K24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</mergeCells>
  <printOptions horizontalCentered="1" verticalCentered="1"/>
  <pageMargins left="0" right="0" top="0" bottom="0" header="0" footer="0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F7DA3-8CA4-41A1-AEB0-A1A0973842E6}">
  <sheetPr codeName="List4">
    <tabColor rgb="FFFFC000"/>
  </sheetPr>
  <dimension ref="A1:J206"/>
  <sheetViews>
    <sheetView showGridLines="0" topLeftCell="A14" zoomScaleNormal="100" workbookViewId="0">
      <selection activeCell="F8" sqref="F8:G8"/>
    </sheetView>
  </sheetViews>
  <sheetFormatPr defaultRowHeight="15.75"/>
  <cols>
    <col min="1" max="1" width="10.140625" style="277" bestFit="1" customWidth="1"/>
    <col min="2" max="2" width="12.7109375" style="278" customWidth="1"/>
    <col min="3" max="3" width="5.7109375" style="279" bestFit="1" customWidth="1"/>
    <col min="4" max="4" width="63.42578125" style="280" customWidth="1"/>
    <col min="5" max="5" width="34.42578125" style="277" customWidth="1"/>
    <col min="6" max="8" width="9.140625" style="277"/>
    <col min="9" max="9" width="22" style="277" customWidth="1"/>
    <col min="10" max="16384" width="9.140625" style="277"/>
  </cols>
  <sheetData>
    <row r="1" spans="1:10" ht="15" customHeight="1"/>
    <row r="2" spans="1:10" ht="15" customHeight="1">
      <c r="I2" s="281" t="s">
        <v>119</v>
      </c>
      <c r="J2" s="281"/>
    </row>
    <row r="3" spans="1:10" ht="15" customHeight="1">
      <c r="I3" s="282" t="s">
        <v>120</v>
      </c>
      <c r="J3" s="283" t="s">
        <v>121</v>
      </c>
    </row>
    <row r="4" spans="1:10" ht="18.95" customHeight="1">
      <c r="E4" s="284" t="s">
        <v>122</v>
      </c>
      <c r="I4" s="282" t="s">
        <v>123</v>
      </c>
      <c r="J4" s="283" t="s">
        <v>124</v>
      </c>
    </row>
    <row r="5" spans="1:10" ht="18.95" customHeight="1">
      <c r="A5" s="623">
        <f>B5</f>
        <v>45740</v>
      </c>
      <c r="B5" s="285">
        <f>JL!B10</f>
        <v>45740</v>
      </c>
      <c r="C5" s="286" t="s">
        <v>125</v>
      </c>
      <c r="D5" s="287" t="str">
        <f>JL!C12</f>
        <v>Hovězí s vaječnou sedlinou</v>
      </c>
      <c r="E5" s="293" t="str">
        <f>JL!D13</f>
        <v>1a, 3, 7, 9, 12</v>
      </c>
    </row>
    <row r="6" spans="1:10" ht="18.95" customHeight="1">
      <c r="A6" s="623"/>
      <c r="C6" s="286" t="s">
        <v>126</v>
      </c>
      <c r="D6" s="287" t="str">
        <f>JL!C19</f>
        <v>Hovězí vařené zadní, koprová omáčka, houskové knedlíky (hovězí maso, mléko, smetana, kopr, cukr, sůl, ocet, mouka, máslo)</v>
      </c>
      <c r="E6" s="293" t="str">
        <f>JL!D21</f>
        <v>1a,3,7,6,10</v>
      </c>
    </row>
    <row r="7" spans="1:10" ht="18.95" customHeight="1">
      <c r="A7" s="623"/>
      <c r="C7" s="286" t="s">
        <v>127</v>
      </c>
      <c r="D7" s="287" t="str">
        <f>JL!C23</f>
        <v>Pečená sekaná, bramborová kaše, okurka (mleté maso, cibule, uzená slanina, máčená žemle, česnek, majoránka)</v>
      </c>
      <c r="E7" s="312" t="str">
        <f>JL!D25</f>
        <v>1a, 3, 7, 10</v>
      </c>
    </row>
    <row r="8" spans="1:10" ht="18.95" customHeight="1">
      <c r="A8" s="623"/>
      <c r="C8" s="286" t="s">
        <v>128</v>
      </c>
      <c r="D8" s="287" t="str">
        <f>JL!C27</f>
        <v>Fazolová směs s rajčaty a bramborami, vařené vejce, chléb (fazole bílé, fazole tmavé, paprika, rajčata, brambory, česnek, protlak, koření, pepř, sůl)</v>
      </c>
      <c r="E8" s="293" t="str">
        <f>JL!D29</f>
        <v>1a,3,10,12,1b</v>
      </c>
    </row>
    <row r="9" spans="1:10" ht="18.95" customHeight="1">
      <c r="A9" s="623"/>
      <c r="C9" s="286" t="s">
        <v>129</v>
      </c>
      <c r="D9" s="287" t="str">
        <f>JL!C52</f>
        <v>340g  Zeleninový talíř s tuňákem a vejcem</v>
      </c>
      <c r="E9" s="293" t="str">
        <f>JL!D54</f>
        <v>4,9,3</v>
      </c>
    </row>
    <row r="10" spans="1:10" ht="18.95" customHeight="1">
      <c r="A10" s="455"/>
      <c r="C10" s="286" t="s">
        <v>278</v>
      </c>
      <c r="D10" s="293" t="str">
        <f>JL!C32</f>
        <v>Kuřecí steak zapečený se šunkou, broskví a sýrem, smažené krokety (kuřecí prsa, broskve, sýr, šunka, sůl, pepř, mouka )</v>
      </c>
      <c r="E10" s="293" t="str">
        <f>JL!D34</f>
        <v>1a, 6, 7</v>
      </c>
    </row>
    <row r="11" spans="1:10" ht="18.95" customHeight="1">
      <c r="E11" s="313"/>
    </row>
    <row r="12" spans="1:10" ht="18.95" customHeight="1">
      <c r="A12" s="623">
        <f>A5+1</f>
        <v>45741</v>
      </c>
      <c r="B12" s="288">
        <f>B5+1</f>
        <v>45741</v>
      </c>
      <c r="C12" s="286" t="s">
        <v>125</v>
      </c>
      <c r="D12" s="287" t="str">
        <f>JL!F15</f>
        <v>Brokolicový krém</v>
      </c>
      <c r="E12" s="293" t="str">
        <f>JL!G16</f>
        <v>1a,7,9</v>
      </c>
    </row>
    <row r="13" spans="1:10" ht="18.95" customHeight="1">
      <c r="A13" s="623"/>
      <c r="C13" s="286" t="s">
        <v>126</v>
      </c>
      <c r="D13" s="287" t="str">
        <f>JL!F19</f>
        <v>JITRNICE nebo JELÍTKO, VAŘENÉ BRAMBORY, SALÁT Z KYSANÉHO ZELÍ S CIBULÍ</v>
      </c>
      <c r="E13" s="293" t="str">
        <f>JL!G21</f>
        <v>1A,1C,10,7</v>
      </c>
    </row>
    <row r="14" spans="1:10" ht="18.95" customHeight="1">
      <c r="A14" s="623"/>
      <c r="C14" s="286" t="s">
        <v>127</v>
      </c>
      <c r="D14" s="287" t="str">
        <f>JL!F23</f>
        <v>TRADIČNÍ ZABÍJAČKOVÝ GULÁŠ ZDOBENÝ CIBULÍ (VEPŘOVÁ PLEC, VEPŘOVÝ BOK, VEPŘOVÉ BROBY), HOUSKOVÉ KNEDLÍKY</v>
      </c>
      <c r="E14" s="312" t="str">
        <f>JL!G25</f>
        <v>1A,3,6,7</v>
      </c>
    </row>
    <row r="15" spans="1:10" ht="18.95" customHeight="1">
      <c r="A15" s="623"/>
      <c r="C15" s="286" t="s">
        <v>128</v>
      </c>
      <c r="D15" s="287" t="str">
        <f>JL!F27</f>
        <v>Balkánský džuveč ze sojovým masem, paprikami a rajčaty, sypaný sýrem balkánského typu</v>
      </c>
      <c r="E15" s="293" t="str">
        <f>JL!G29</f>
        <v>7,9,10,6</v>
      </c>
    </row>
    <row r="16" spans="1:10" ht="18.95" customHeight="1">
      <c r="A16" s="623"/>
      <c r="C16" s="286" t="s">
        <v>129</v>
      </c>
      <c r="D16" s="287" t="str">
        <f>JL!F52</f>
        <v>335g Zeleninový talíř trhané vepřové maso</v>
      </c>
      <c r="E16" s="337">
        <f>JL!G54</f>
        <v>9.6</v>
      </c>
    </row>
    <row r="17" spans="1:5" ht="18.95" customHeight="1">
      <c r="A17" s="455"/>
      <c r="C17" s="286" t="s">
        <v>278</v>
      </c>
      <c r="D17" s="293" t="str">
        <f>JL!F32</f>
        <v>Anglická vepřová játra, americké brambory, tatarská omáčka (játra, sůl, pepř, worčestr, mouka, cibule)</v>
      </c>
      <c r="E17" s="293" t="str">
        <f>JL!G34</f>
        <v>1a, 6, 3, 10</v>
      </c>
    </row>
    <row r="18" spans="1:5" ht="18.95" customHeight="1">
      <c r="E18" s="313"/>
    </row>
    <row r="19" spans="1:5" ht="18.95" customHeight="1">
      <c r="A19" s="623">
        <f>B19</f>
        <v>45742</v>
      </c>
      <c r="B19" s="288">
        <f>B12+1</f>
        <v>45742</v>
      </c>
      <c r="C19" s="286" t="s">
        <v>125</v>
      </c>
      <c r="D19" s="311" t="str">
        <f>JL!I12</f>
        <v>Slepičí s nudlemi</v>
      </c>
      <c r="E19" s="293" t="str">
        <f>JL!J13</f>
        <v>9,1a,3</v>
      </c>
    </row>
    <row r="20" spans="1:5" ht="18.95" customHeight="1">
      <c r="A20" s="623"/>
      <c r="C20" s="286" t="s">
        <v>126</v>
      </c>
      <c r="D20" s="287" t="str">
        <f>JL!I19</f>
        <v>OVAROVÁ VEPŘOVÁ PLEC, ČERSTVÝ CHLÉB, KŘEN, HOŘČICE, STERILOVANÉ FEFERONY</v>
      </c>
      <c r="E20" s="293" t="str">
        <f>JL!J21</f>
        <v>1A,1B,1C,10,12</v>
      </c>
    </row>
    <row r="21" spans="1:5" ht="18.95" customHeight="1">
      <c r="A21" s="623"/>
      <c r="C21" s="286" t="s">
        <v>127</v>
      </c>
      <c r="D21" s="287" t="str">
        <f>JL!I23</f>
        <v>JITRNICOVÝ PREJT nebo JELÍTKOVÝ TMAVÝ PREJT, VAŘENÉ BRAMBORY, ZELNÝ SALÁT S JARNÍ CIBULKOU</v>
      </c>
      <c r="E21" s="312" t="str">
        <f>JL!J25</f>
        <v>1A,1C,10,6</v>
      </c>
    </row>
    <row r="22" spans="1:5" ht="18.95" customHeight="1">
      <c r="A22" s="623"/>
      <c r="C22" s="286" t="s">
        <v>128</v>
      </c>
      <c r="D22" s="287" t="str">
        <f>JL!I27</f>
        <v>Smažený květák, vařené brambory, tatarská omáčka (květák, melanž, mléko, sůl, mouka, olej, tatarka)</v>
      </c>
      <c r="E22" s="293" t="str">
        <f>JL!J29</f>
        <v>1a,3,7,10,12</v>
      </c>
    </row>
    <row r="23" spans="1:5" ht="18.95" customHeight="1">
      <c r="A23" s="623"/>
      <c r="C23" s="286" t="s">
        <v>129</v>
      </c>
      <c r="D23" s="287" t="str">
        <f>JL!I52</f>
        <v>340g  Studený salát s pečenou slaninou a sýrem roquefortového typu</v>
      </c>
      <c r="E23" s="293" t="str">
        <f>JL!J54</f>
        <v>9,7,12</v>
      </c>
    </row>
    <row r="24" spans="1:5" ht="18.95" customHeight="1">
      <c r="A24" s="455"/>
      <c r="C24" s="286" t="s">
        <v>278</v>
      </c>
      <c r="D24" s="293" t="str">
        <f>JL!I32</f>
        <v>Vepřový kotlet se šunkou, pečenou cibulí a smetanou, smažené bramborové hranolky</v>
      </c>
      <c r="E24" s="293" t="str">
        <f>JL!J34</f>
        <v>1a,7,6</v>
      </c>
    </row>
    <row r="25" spans="1:5" ht="18.95" customHeight="1">
      <c r="E25" s="313"/>
    </row>
    <row r="26" spans="1:5" ht="18.95" customHeight="1">
      <c r="A26" s="623">
        <f>B26</f>
        <v>45743</v>
      </c>
      <c r="B26" s="288">
        <f>B19+1</f>
        <v>45743</v>
      </c>
      <c r="C26" s="286" t="s">
        <v>125</v>
      </c>
      <c r="D26" s="287" t="str">
        <f>JL!L15</f>
        <v>Kapustová s paprikou a bramborami</v>
      </c>
      <c r="E26" s="293" t="str">
        <f>JL!M16</f>
        <v>1a,7,9</v>
      </c>
    </row>
    <row r="27" spans="1:5" ht="18.95" customHeight="1">
      <c r="A27" s="623"/>
      <c r="C27" s="286" t="s">
        <v>126</v>
      </c>
      <c r="D27" s="287" t="str">
        <f>JL!L19</f>
        <v>Smažený vepřový řízek, vařené brambory s máslem, citron (vepřové maso - pečeně, mouka, vejce, mléko, brambory, pažitka)</v>
      </c>
      <c r="E27" s="293" t="str">
        <f>JL!M21</f>
        <v>1a,3,6,7</v>
      </c>
    </row>
    <row r="28" spans="1:5" ht="18.95" customHeight="1">
      <c r="A28" s="623"/>
      <c r="C28" s="286" t="s">
        <v>127</v>
      </c>
      <c r="D28" s="287" t="str">
        <f>JL!L23</f>
        <v>Francouzské brambory, okurka (brambory, uzené, vejce, mléko, smetana, pepř, sůl, cibule)</v>
      </c>
      <c r="E28" s="312" t="str">
        <f>JL!M25</f>
        <v>3, 7, 10</v>
      </c>
    </row>
    <row r="29" spans="1:5" ht="18.95" customHeight="1">
      <c r="A29" s="623"/>
      <c r="C29" s="286" t="s">
        <v>128</v>
      </c>
      <c r="D29" s="287" t="str">
        <f>JL!L27</f>
        <v>Žemlovka s jablky a tvarohem  (veka, vejce, mléko, cukr, jablka, tvaroh tučný, skořice, vanilka, rozinky)</v>
      </c>
      <c r="E29" s="293" t="str">
        <f>JL!M29</f>
        <v>1a, 3, 7, 12</v>
      </c>
    </row>
    <row r="30" spans="1:5" ht="18.95" customHeight="1">
      <c r="A30" s="623"/>
      <c r="C30" s="286" t="s">
        <v>129</v>
      </c>
      <c r="D30" s="287" t="str">
        <f>JL!L52</f>
        <v>340g Zeleninový talíř s hermelínem a brusinkami</v>
      </c>
      <c r="E30" s="293" t="str">
        <f>JL!M54</f>
        <v>7,9,12</v>
      </c>
    </row>
    <row r="31" spans="1:5" ht="18.95" customHeight="1">
      <c r="A31" s="455"/>
      <c r="C31" s="286" t="s">
        <v>278</v>
      </c>
      <c r="D31" s="293" t="str">
        <f>JL!L32</f>
        <v>PEČENÝ TUŇÁK NA MÁSLE S BYLINKAMI, BRAMBORY S MÁSLEM A PAŽITKOU, CITRON</v>
      </c>
      <c r="E31" s="293" t="str">
        <f>JL!M34</f>
        <v>4,7,12</v>
      </c>
    </row>
    <row r="32" spans="1:5" ht="18.95" customHeight="1">
      <c r="E32" s="313"/>
    </row>
    <row r="33" spans="1:5" ht="18.95" customHeight="1">
      <c r="A33" s="623">
        <f>B33</f>
        <v>45744</v>
      </c>
      <c r="B33" s="288">
        <f>B26+1</f>
        <v>45744</v>
      </c>
      <c r="C33" s="286" t="s">
        <v>125</v>
      </c>
      <c r="D33" s="287" t="str">
        <f>JL!O15</f>
        <v>Gulášová polévka s bramborem</v>
      </c>
      <c r="E33" s="293" t="str">
        <f>JL!P16</f>
        <v>1a,9</v>
      </c>
    </row>
    <row r="34" spans="1:5" ht="18.95" customHeight="1">
      <c r="A34" s="623"/>
      <c r="C34" s="286" t="s">
        <v>126</v>
      </c>
      <c r="D34" s="287" t="str">
        <f>'objednávka CELK '!C57</f>
        <v>Smažený hermelín, smažené hranolky, tatarská omáčka</v>
      </c>
      <c r="E34" s="293" t="str">
        <f>JL!G21</f>
        <v>1A,1C,10,7</v>
      </c>
    </row>
    <row r="35" spans="1:5" ht="18.95" customHeight="1">
      <c r="A35" s="623"/>
      <c r="C35" s="286" t="s">
        <v>127</v>
      </c>
      <c r="D35" s="287" t="str">
        <f>JL!O23</f>
        <v>Hovězí karbanátek s kapustou a slaninou, bramborová kaše s máslem, okurka</v>
      </c>
      <c r="E35" s="312" t="str">
        <f>JL!P25</f>
        <v>1a,3,6,10</v>
      </c>
    </row>
    <row r="36" spans="1:5" ht="18.95" customHeight="1">
      <c r="A36" s="623"/>
      <c r="C36" s="286" t="s">
        <v>128</v>
      </c>
      <c r="D36" s="287" t="str">
        <f>JL!O27</f>
        <v>Pikantní těstoviny linquine se zeleninou feferonkami, sypané parmezánem (ploché špagety, zelenina, česnek, chilli, bylinky, sůl, vejce a parmezán)</v>
      </c>
      <c r="E36" s="293" t="str">
        <f>JL!P29</f>
        <v>1a,6,9,7</v>
      </c>
    </row>
    <row r="37" spans="1:5" ht="18.95" customHeight="1">
      <c r="A37" s="623"/>
      <c r="C37" s="286" t="s">
        <v>129</v>
      </c>
      <c r="D37" s="287" t="str">
        <f>JL!O52</f>
        <v>345g Zeleninový talíř, pečené kuřecí kousky</v>
      </c>
      <c r="E37" s="293" t="str">
        <f>JL!P54</f>
        <v>1a,3,7,6</v>
      </c>
    </row>
    <row r="38" spans="1:5" ht="18.95" customHeight="1">
      <c r="A38" s="455"/>
      <c r="C38" s="286" t="s">
        <v>278</v>
      </c>
      <c r="D38" s="293" t="str">
        <f>JL!O32</f>
        <v>Vepřový steak, dušená ružičková kapusta, pečené americké brambory (vepřové, sůl, pepř, olej, cibule, r.kapusta, česnek, slanina, mouka)</v>
      </c>
      <c r="E38" s="293" t="str">
        <f>JL!P34</f>
        <v>1a, 12</v>
      </c>
    </row>
    <row r="39" spans="1:5" ht="18.95" customHeight="1">
      <c r="E39" s="314"/>
    </row>
    <row r="40" spans="1:5" ht="18.95" customHeight="1">
      <c r="E40" s="314"/>
    </row>
    <row r="41" spans="1:5" ht="18.95" customHeight="1">
      <c r="E41" s="314"/>
    </row>
    <row r="42" spans="1:5" ht="18.95" customHeight="1">
      <c r="E42" s="314"/>
    </row>
    <row r="43" spans="1:5" ht="18.95" customHeight="1">
      <c r="D43" s="289"/>
      <c r="E43" s="314"/>
    </row>
    <row r="44" spans="1:5" ht="18.95" customHeight="1">
      <c r="E44" s="314"/>
    </row>
    <row r="45" spans="1:5" ht="18.95" customHeight="1">
      <c r="E45" s="314"/>
    </row>
    <row r="46" spans="1:5" ht="18.95" customHeight="1">
      <c r="E46" s="314"/>
    </row>
    <row r="47" spans="1:5" ht="18.95" customHeight="1">
      <c r="B47" s="290"/>
      <c r="E47" s="314"/>
    </row>
    <row r="48" spans="1:5" ht="18.95" customHeight="1">
      <c r="C48" s="291"/>
      <c r="E48" s="314"/>
    </row>
    <row r="49" spans="2:5" ht="18.95" customHeight="1">
      <c r="C49" s="291"/>
      <c r="E49" s="314"/>
    </row>
    <row r="50" spans="2:5" ht="18.95" customHeight="1">
      <c r="C50" s="291"/>
      <c r="E50" s="314"/>
    </row>
    <row r="51" spans="2:5" ht="18.95" customHeight="1">
      <c r="C51" s="291"/>
      <c r="E51" s="314"/>
    </row>
    <row r="52" spans="2:5" ht="18.95" customHeight="1">
      <c r="C52" s="291"/>
      <c r="E52" s="314"/>
    </row>
    <row r="53" spans="2:5" ht="18.95" customHeight="1">
      <c r="E53" s="314"/>
    </row>
    <row r="54" spans="2:5" ht="18.95" customHeight="1">
      <c r="E54" s="314"/>
    </row>
    <row r="55" spans="2:5" ht="18.95" customHeight="1">
      <c r="E55" s="314"/>
    </row>
    <row r="56" spans="2:5" ht="18.95" customHeight="1">
      <c r="E56" s="314"/>
    </row>
    <row r="57" spans="2:5" ht="18.95" customHeight="1">
      <c r="B57" s="290"/>
      <c r="E57" s="314"/>
    </row>
    <row r="58" spans="2:5" ht="18.95" customHeight="1">
      <c r="C58" s="291"/>
      <c r="E58" s="314"/>
    </row>
    <row r="59" spans="2:5" ht="18.95" customHeight="1">
      <c r="C59" s="291"/>
      <c r="E59" s="314"/>
    </row>
    <row r="60" spans="2:5" ht="18.95" customHeight="1">
      <c r="C60" s="291"/>
      <c r="E60" s="314"/>
    </row>
    <row r="61" spans="2:5" ht="18.95" customHeight="1">
      <c r="C61" s="291"/>
      <c r="E61" s="314"/>
    </row>
    <row r="62" spans="2:5" ht="18.95" customHeight="1">
      <c r="C62" s="291"/>
      <c r="E62" s="314"/>
    </row>
    <row r="63" spans="2:5" ht="18.95" customHeight="1">
      <c r="E63" s="314"/>
    </row>
    <row r="64" spans="2:5" ht="18.95" customHeight="1">
      <c r="E64" s="314"/>
    </row>
    <row r="65" spans="2:5" ht="18.95" customHeight="1">
      <c r="E65" s="314"/>
    </row>
    <row r="66" spans="2:5" ht="18.95" customHeight="1">
      <c r="E66" s="314"/>
    </row>
    <row r="67" spans="2:5" ht="18.95" customHeight="1">
      <c r="B67" s="290"/>
      <c r="E67" s="314"/>
    </row>
    <row r="68" spans="2:5" ht="18.95" customHeight="1">
      <c r="C68" s="291"/>
      <c r="E68" s="314"/>
    </row>
    <row r="69" spans="2:5" ht="18.95" customHeight="1">
      <c r="C69" s="291"/>
      <c r="E69" s="314"/>
    </row>
    <row r="70" spans="2:5" ht="18.95" customHeight="1">
      <c r="C70" s="291"/>
      <c r="E70" s="314"/>
    </row>
    <row r="71" spans="2:5" ht="18.95" customHeight="1">
      <c r="C71" s="291"/>
      <c r="E71" s="314"/>
    </row>
    <row r="72" spans="2:5" ht="18.95" customHeight="1">
      <c r="C72" s="291"/>
      <c r="E72" s="314"/>
    </row>
    <row r="73" spans="2:5" ht="18.95" customHeight="1">
      <c r="E73" s="314"/>
    </row>
    <row r="74" spans="2:5" ht="18.95" customHeight="1">
      <c r="E74" s="314"/>
    </row>
    <row r="75" spans="2:5" ht="18.95" customHeight="1">
      <c r="E75" s="314"/>
    </row>
    <row r="76" spans="2:5" ht="18.95" customHeight="1">
      <c r="E76" s="314"/>
    </row>
    <row r="77" spans="2:5" ht="18.95" customHeight="1">
      <c r="B77" s="290"/>
      <c r="E77" s="314"/>
    </row>
    <row r="78" spans="2:5" ht="18.95" customHeight="1">
      <c r="C78" s="291"/>
      <c r="E78" s="314"/>
    </row>
    <row r="79" spans="2:5" ht="18.95" customHeight="1">
      <c r="C79" s="291"/>
      <c r="E79" s="314"/>
    </row>
    <row r="80" spans="2:5" ht="18.95" customHeight="1">
      <c r="C80" s="291"/>
      <c r="E80" s="314"/>
    </row>
    <row r="81" spans="2:5" ht="18.95" customHeight="1">
      <c r="C81" s="291"/>
      <c r="E81" s="314"/>
    </row>
    <row r="82" spans="2:5" ht="18.95" customHeight="1">
      <c r="C82" s="291"/>
      <c r="E82" s="314"/>
    </row>
    <row r="83" spans="2:5" ht="18.95" customHeight="1">
      <c r="E83" s="314"/>
    </row>
    <row r="84" spans="2:5" ht="18.95" customHeight="1">
      <c r="E84" s="314"/>
    </row>
    <row r="85" spans="2:5" ht="18.95" customHeight="1">
      <c r="E85" s="314"/>
    </row>
    <row r="86" spans="2:5" ht="18.95" customHeight="1">
      <c r="E86" s="314"/>
    </row>
    <row r="87" spans="2:5" ht="18.95" customHeight="1">
      <c r="B87" s="290"/>
      <c r="E87" s="314"/>
    </row>
    <row r="88" spans="2:5" ht="18.95" customHeight="1">
      <c r="C88" s="291"/>
      <c r="E88" s="314"/>
    </row>
    <row r="89" spans="2:5" ht="15" customHeight="1">
      <c r="C89" s="291"/>
      <c r="E89" s="314"/>
    </row>
    <row r="90" spans="2:5" ht="15" customHeight="1">
      <c r="C90" s="291"/>
      <c r="E90" s="314"/>
    </row>
    <row r="91" spans="2:5" ht="15" customHeight="1">
      <c r="C91" s="291"/>
      <c r="E91" s="314"/>
    </row>
    <row r="92" spans="2:5" ht="15" customHeight="1">
      <c r="C92" s="291"/>
      <c r="E92" s="314"/>
    </row>
    <row r="93" spans="2:5" ht="15" customHeight="1">
      <c r="E93" s="314"/>
    </row>
    <row r="94" spans="2:5" ht="15" customHeight="1">
      <c r="E94" s="314"/>
    </row>
    <row r="95" spans="2:5" ht="15" customHeight="1">
      <c r="E95" s="314"/>
    </row>
    <row r="96" spans="2:5" ht="15" customHeight="1">
      <c r="D96" s="289"/>
      <c r="E96" s="314"/>
    </row>
    <row r="97" spans="2:5" ht="15" customHeight="1">
      <c r="D97" s="289"/>
      <c r="E97" s="314"/>
    </row>
    <row r="98" spans="2:5" ht="15" customHeight="1">
      <c r="E98" s="314"/>
    </row>
    <row r="99" spans="2:5" ht="15" customHeight="1">
      <c r="E99" s="314"/>
    </row>
    <row r="100" spans="2:5" ht="15" customHeight="1">
      <c r="E100" s="314"/>
    </row>
    <row r="101" spans="2:5" ht="15" customHeight="1">
      <c r="B101" s="290"/>
      <c r="E101" s="314"/>
    </row>
    <row r="102" spans="2:5" ht="15" customHeight="1">
      <c r="C102" s="291"/>
      <c r="E102" s="314"/>
    </row>
    <row r="103" spans="2:5" ht="15" customHeight="1">
      <c r="C103" s="291"/>
      <c r="E103" s="314"/>
    </row>
    <row r="104" spans="2:5" ht="15" customHeight="1">
      <c r="C104" s="291"/>
      <c r="E104" s="314"/>
    </row>
    <row r="105" spans="2:5" ht="15" customHeight="1">
      <c r="C105" s="291"/>
      <c r="E105" s="314"/>
    </row>
    <row r="106" spans="2:5" ht="15" customHeight="1">
      <c r="C106" s="291"/>
      <c r="E106" s="314"/>
    </row>
    <row r="107" spans="2:5" ht="15" customHeight="1">
      <c r="E107" s="314"/>
    </row>
    <row r="108" spans="2:5" ht="15" customHeight="1">
      <c r="E108" s="314"/>
    </row>
    <row r="109" spans="2:5" ht="15" customHeight="1">
      <c r="E109" s="314"/>
    </row>
    <row r="110" spans="2:5" ht="15" customHeight="1">
      <c r="E110" s="314"/>
    </row>
    <row r="111" spans="2:5" ht="15" customHeight="1">
      <c r="B111" s="290"/>
      <c r="E111" s="314"/>
    </row>
    <row r="112" spans="2:5" ht="15" customHeight="1">
      <c r="C112" s="291"/>
      <c r="E112" s="314"/>
    </row>
    <row r="113" spans="2:5" ht="15" customHeight="1">
      <c r="C113" s="291"/>
      <c r="E113" s="314"/>
    </row>
    <row r="114" spans="2:5" ht="15" customHeight="1">
      <c r="C114" s="291"/>
      <c r="E114" s="314"/>
    </row>
    <row r="115" spans="2:5" ht="15" customHeight="1">
      <c r="C115" s="291"/>
      <c r="E115" s="314"/>
    </row>
    <row r="116" spans="2:5" ht="15" customHeight="1">
      <c r="C116" s="291"/>
      <c r="E116" s="314"/>
    </row>
    <row r="117" spans="2:5" ht="15" customHeight="1">
      <c r="E117" s="314"/>
    </row>
    <row r="118" spans="2:5" ht="15" customHeight="1">
      <c r="E118" s="314"/>
    </row>
    <row r="119" spans="2:5" ht="15" customHeight="1">
      <c r="E119" s="314"/>
    </row>
    <row r="120" spans="2:5" ht="15" customHeight="1">
      <c r="E120" s="314"/>
    </row>
    <row r="121" spans="2:5" ht="15" customHeight="1">
      <c r="B121" s="290"/>
      <c r="E121" s="314"/>
    </row>
    <row r="122" spans="2:5" ht="15" customHeight="1">
      <c r="C122" s="291"/>
      <c r="E122" s="314"/>
    </row>
    <row r="123" spans="2:5" ht="15" customHeight="1">
      <c r="C123" s="291"/>
      <c r="E123" s="314"/>
    </row>
    <row r="124" spans="2:5" ht="15" customHeight="1">
      <c r="C124" s="291"/>
      <c r="E124" s="314"/>
    </row>
    <row r="125" spans="2:5" ht="15" customHeight="1">
      <c r="C125" s="291"/>
      <c r="E125" s="314"/>
    </row>
    <row r="126" spans="2:5" ht="15" customHeight="1">
      <c r="C126" s="291"/>
      <c r="E126" s="314"/>
    </row>
    <row r="127" spans="2:5" ht="15" customHeight="1">
      <c r="E127" s="314"/>
    </row>
    <row r="128" spans="2:5" ht="15" customHeight="1">
      <c r="E128" s="314"/>
    </row>
    <row r="129" spans="2:5" ht="15" customHeight="1">
      <c r="E129" s="314"/>
    </row>
    <row r="130" spans="2:5" ht="15" customHeight="1">
      <c r="E130" s="314"/>
    </row>
    <row r="131" spans="2:5" ht="15" customHeight="1">
      <c r="B131" s="290"/>
      <c r="E131" s="314"/>
    </row>
    <row r="132" spans="2:5" ht="15" customHeight="1">
      <c r="C132" s="291"/>
      <c r="E132" s="314"/>
    </row>
    <row r="133" spans="2:5" ht="15" customHeight="1">
      <c r="C133" s="291"/>
      <c r="E133" s="314"/>
    </row>
    <row r="134" spans="2:5" ht="15" customHeight="1">
      <c r="C134" s="291"/>
      <c r="E134" s="314"/>
    </row>
    <row r="135" spans="2:5" ht="15" customHeight="1">
      <c r="C135" s="291"/>
      <c r="E135" s="314"/>
    </row>
    <row r="136" spans="2:5" ht="15" customHeight="1">
      <c r="C136" s="291"/>
      <c r="E136" s="314"/>
    </row>
    <row r="137" spans="2:5" ht="15" customHeight="1">
      <c r="E137" s="314"/>
    </row>
    <row r="138" spans="2:5" ht="15" customHeight="1">
      <c r="E138" s="314"/>
    </row>
    <row r="139" spans="2:5" ht="15" customHeight="1">
      <c r="E139" s="314"/>
    </row>
    <row r="140" spans="2:5" ht="15" customHeight="1">
      <c r="E140" s="314"/>
    </row>
    <row r="141" spans="2:5" ht="15" customHeight="1">
      <c r="B141" s="290"/>
      <c r="E141" s="314"/>
    </row>
    <row r="142" spans="2:5" ht="15" customHeight="1">
      <c r="C142" s="291"/>
      <c r="E142" s="314"/>
    </row>
    <row r="143" spans="2:5" ht="15" customHeight="1">
      <c r="C143" s="291"/>
      <c r="E143" s="314"/>
    </row>
    <row r="144" spans="2:5" ht="15" customHeight="1">
      <c r="C144" s="291"/>
      <c r="E144" s="314"/>
    </row>
    <row r="145" spans="2:5" ht="15" customHeight="1">
      <c r="C145" s="291"/>
      <c r="E145" s="314"/>
    </row>
    <row r="146" spans="2:5" ht="15" customHeight="1">
      <c r="C146" s="291"/>
      <c r="E146" s="314"/>
    </row>
    <row r="147" spans="2:5" ht="15" customHeight="1">
      <c r="E147" s="314"/>
    </row>
    <row r="148" spans="2:5" ht="15" customHeight="1">
      <c r="E148" s="314"/>
    </row>
    <row r="149" spans="2:5" ht="15" customHeight="1">
      <c r="E149" s="314"/>
    </row>
    <row r="150" spans="2:5" ht="15" customHeight="1">
      <c r="E150" s="314"/>
    </row>
    <row r="151" spans="2:5" ht="15" customHeight="1">
      <c r="E151" s="314"/>
    </row>
    <row r="152" spans="2:5" ht="15" customHeight="1">
      <c r="D152" s="289"/>
      <c r="E152" s="314"/>
    </row>
    <row r="153" spans="2:5" ht="15" customHeight="1">
      <c r="E153" s="314"/>
    </row>
    <row r="154" spans="2:5" ht="15" customHeight="1">
      <c r="E154" s="314"/>
    </row>
    <row r="155" spans="2:5" ht="15" customHeight="1">
      <c r="B155" s="290"/>
      <c r="E155" s="314"/>
    </row>
    <row r="156" spans="2:5" ht="15" customHeight="1">
      <c r="C156" s="291"/>
      <c r="E156" s="314"/>
    </row>
    <row r="157" spans="2:5" ht="15" customHeight="1">
      <c r="C157" s="291"/>
      <c r="E157" s="314"/>
    </row>
    <row r="158" spans="2:5" ht="15" customHeight="1">
      <c r="C158" s="291"/>
      <c r="E158" s="314"/>
    </row>
    <row r="159" spans="2:5" ht="15" customHeight="1">
      <c r="C159" s="291"/>
      <c r="E159" s="314"/>
    </row>
    <row r="160" spans="2:5" ht="15" customHeight="1">
      <c r="C160" s="291"/>
      <c r="E160" s="314"/>
    </row>
    <row r="161" spans="2:5" ht="15" customHeight="1">
      <c r="E161" s="314"/>
    </row>
    <row r="162" spans="2:5" ht="15" customHeight="1">
      <c r="E162" s="314"/>
    </row>
    <row r="163" spans="2:5" ht="15" customHeight="1">
      <c r="E163" s="314"/>
    </row>
    <row r="164" spans="2:5" ht="15" customHeight="1">
      <c r="E164" s="314"/>
    </row>
    <row r="165" spans="2:5" ht="15" customHeight="1">
      <c r="B165" s="290"/>
      <c r="E165" s="314"/>
    </row>
    <row r="166" spans="2:5" ht="15" customHeight="1">
      <c r="C166" s="291"/>
    </row>
    <row r="167" spans="2:5" ht="15" customHeight="1">
      <c r="C167" s="291"/>
    </row>
    <row r="168" spans="2:5" ht="15" customHeight="1">
      <c r="C168" s="291"/>
    </row>
    <row r="169" spans="2:5" ht="15" customHeight="1">
      <c r="C169" s="291"/>
    </row>
    <row r="170" spans="2:5" ht="15" customHeight="1">
      <c r="C170" s="291"/>
    </row>
    <row r="171" spans="2:5" ht="15" customHeight="1"/>
    <row r="172" spans="2:5" ht="15" customHeight="1"/>
    <row r="173" spans="2:5" ht="15" customHeight="1"/>
    <row r="174" spans="2:5" ht="15" customHeight="1"/>
    <row r="175" spans="2:5" ht="15" customHeight="1">
      <c r="B175" s="290"/>
    </row>
    <row r="176" spans="2:5" ht="15" customHeight="1">
      <c r="C176" s="291"/>
    </row>
    <row r="177" spans="2:4" ht="15" customHeight="1">
      <c r="C177" s="291"/>
    </row>
    <row r="178" spans="2:4" ht="15" customHeight="1">
      <c r="C178" s="291"/>
    </row>
    <row r="179" spans="2:4" ht="15" customHeight="1">
      <c r="C179" s="291"/>
    </row>
    <row r="180" spans="2:4" ht="15" customHeight="1">
      <c r="C180" s="291"/>
    </row>
    <row r="181" spans="2:4" ht="15" customHeight="1"/>
    <row r="182" spans="2:4" ht="15" customHeight="1"/>
    <row r="183" spans="2:4" ht="15" customHeight="1"/>
    <row r="184" spans="2:4" ht="15" customHeight="1"/>
    <row r="185" spans="2:4" ht="15" customHeight="1">
      <c r="B185" s="290"/>
    </row>
    <row r="186" spans="2:4" ht="15" customHeight="1">
      <c r="C186" s="291"/>
      <c r="D186" s="292"/>
    </row>
    <row r="187" spans="2:4" ht="15" customHeight="1">
      <c r="C187" s="291"/>
    </row>
    <row r="188" spans="2:4" ht="15" customHeight="1">
      <c r="C188" s="291"/>
    </row>
    <row r="189" spans="2:4" ht="15" customHeight="1">
      <c r="C189" s="291"/>
    </row>
    <row r="190" spans="2:4" ht="15" customHeight="1">
      <c r="C190" s="291"/>
      <c r="D190" s="292"/>
    </row>
    <row r="191" spans="2:4" ht="15" customHeight="1"/>
    <row r="192" spans="2:4" ht="15" customHeight="1"/>
    <row r="193" spans="2:4" ht="15" customHeight="1"/>
    <row r="194" spans="2:4" ht="15" customHeight="1"/>
    <row r="195" spans="2:4" ht="15" customHeight="1">
      <c r="B195" s="290"/>
    </row>
    <row r="196" spans="2:4" ht="15" customHeight="1">
      <c r="C196" s="291"/>
      <c r="D196" s="292"/>
    </row>
    <row r="197" spans="2:4" ht="15" customHeight="1">
      <c r="C197" s="291"/>
    </row>
    <row r="198" spans="2:4" ht="15" customHeight="1">
      <c r="C198" s="291"/>
    </row>
    <row r="199" spans="2:4" ht="15" customHeight="1">
      <c r="C199" s="291"/>
    </row>
    <row r="200" spans="2:4" ht="15" customHeight="1">
      <c r="C200" s="291"/>
      <c r="D200" s="292"/>
    </row>
    <row r="201" spans="2:4" ht="15" customHeight="1"/>
    <row r="202" spans="2:4" ht="15" customHeight="1"/>
    <row r="203" spans="2:4" ht="15" customHeight="1"/>
    <row r="204" spans="2:4" ht="15" customHeight="1"/>
    <row r="205" spans="2:4" ht="15" customHeight="1"/>
    <row r="206" spans="2:4" ht="15" customHeight="1"/>
  </sheetData>
  <sheetProtection selectLockedCells="1"/>
  <mergeCells count="5">
    <mergeCell ref="A5:A9"/>
    <mergeCell ref="A12:A16"/>
    <mergeCell ref="A19:A23"/>
    <mergeCell ref="A26:A30"/>
    <mergeCell ref="A33:A37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>
                <anchor moveWithCells="1" sizeWithCells="1">
                  <from>
                    <xdr:col>5</xdr:col>
                    <xdr:colOff>9525</xdr:colOff>
                    <xdr:row>1</xdr:row>
                    <xdr:rowOff>28575</xdr:rowOff>
                  </from>
                  <to>
                    <xdr:col>7</xdr:col>
                    <xdr:colOff>9525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3"/>
  <sheetViews>
    <sheetView topLeftCell="B1" zoomScale="99" zoomScaleNormal="99" workbookViewId="0">
      <selection activeCell="L17" sqref="L17"/>
    </sheetView>
  </sheetViews>
  <sheetFormatPr defaultRowHeight="12.75"/>
  <cols>
    <col min="1" max="1" width="12.28515625" style="63" customWidth="1"/>
    <col min="2" max="2" width="10.140625" style="63" customWidth="1"/>
    <col min="3" max="4" width="15.7109375" style="63" customWidth="1"/>
    <col min="5" max="8" width="12.7109375" style="63" customWidth="1"/>
    <col min="9" max="10" width="12.7109375" style="63" hidden="1" customWidth="1"/>
    <col min="11" max="11" width="20.7109375" style="63" customWidth="1"/>
    <col min="12" max="13" width="12.7109375" style="63" customWidth="1"/>
    <col min="14" max="16384" width="9.140625" style="63"/>
  </cols>
  <sheetData>
    <row r="1" spans="1:13" ht="35.1" customHeight="1" thickTop="1" thickBot="1">
      <c r="A1" s="643" t="s">
        <v>56</v>
      </c>
      <c r="B1" s="644"/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5"/>
    </row>
    <row r="2" spans="1:13" s="68" customFormat="1" ht="18" customHeight="1" thickTop="1" thickBot="1">
      <c r="A2" s="64" t="s">
        <v>57</v>
      </c>
      <c r="B2" s="64" t="s">
        <v>58</v>
      </c>
      <c r="C2" s="65" t="s">
        <v>59</v>
      </c>
      <c r="D2" s="66" t="s">
        <v>60</v>
      </c>
      <c r="E2" s="646" t="s">
        <v>61</v>
      </c>
      <c r="F2" s="646"/>
      <c r="G2" s="646" t="s">
        <v>62</v>
      </c>
      <c r="H2" s="646"/>
      <c r="I2" s="646" t="s">
        <v>63</v>
      </c>
      <c r="J2" s="646"/>
      <c r="K2" s="67" t="s">
        <v>64</v>
      </c>
      <c r="L2" s="647" t="s">
        <v>65</v>
      </c>
      <c r="M2" s="647"/>
    </row>
    <row r="3" spans="1:13" s="73" customFormat="1" ht="15" customHeight="1" thickTop="1" thickBot="1">
      <c r="A3" s="640">
        <f>JL!B10</f>
        <v>45740</v>
      </c>
      <c r="B3" s="641" t="s">
        <v>51</v>
      </c>
      <c r="C3" s="642" t="str">
        <f>JL!C12</f>
        <v>Hovězí s vaječnou sedlinou</v>
      </c>
      <c r="D3" s="642" t="str">
        <f>JL!C15</f>
        <v>Zelná bílá se slaninou a bramborami</v>
      </c>
      <c r="E3" s="69" t="s">
        <v>53</v>
      </c>
      <c r="F3" s="70" t="s">
        <v>55</v>
      </c>
      <c r="G3" s="69" t="s">
        <v>53</v>
      </c>
      <c r="H3" s="70" t="s">
        <v>55</v>
      </c>
      <c r="I3" s="69" t="s">
        <v>53</v>
      </c>
      <c r="J3" s="70" t="s">
        <v>55</v>
      </c>
      <c r="K3" s="71" t="s">
        <v>54</v>
      </c>
      <c r="L3" s="69"/>
      <c r="M3" s="72" t="s">
        <v>66</v>
      </c>
    </row>
    <row r="4" spans="1:13" s="75" customFormat="1" ht="35.1" customHeight="1" thickBot="1">
      <c r="A4" s="629"/>
      <c r="B4" s="631"/>
      <c r="C4" s="634"/>
      <c r="D4" s="634"/>
      <c r="E4" s="637" t="str">
        <f>JL!C19</f>
        <v>Hovězí vařené zadní, koprová omáčka, houskové knedlíky (hovězí maso, mléko, smetana, kopr, cukr, sůl, ocet, mouka, máslo)</v>
      </c>
      <c r="F4" s="638"/>
      <c r="G4" s="637" t="str">
        <f>JL!C23</f>
        <v>Pečená sekaná, bramborová kaše, okurka (mleté maso, cibule, uzená slanina, máčená žemle, česnek, majoránka)</v>
      </c>
      <c r="H4" s="638"/>
      <c r="I4" s="637" t="str">
        <f>JL!E23</f>
        <v>2.</v>
      </c>
      <c r="J4" s="638"/>
      <c r="K4" s="74" t="str">
        <f>JL!C27</f>
        <v>Fazolová směs s rajčaty a bramborami, vařené vejce, chléb (fazole bílé, fazole tmavé, paprika, rajčata, brambory, česnek, protlak, koření, pepř, sůl)</v>
      </c>
      <c r="L4" s="637" t="str">
        <f>JL!C32</f>
        <v>Kuřecí steak zapečený se šunkou, broskví a sýrem, smažené krokety (kuřecí prsa, broskve, sýr, šunka, sůl, pepř, mouka )</v>
      </c>
      <c r="M4" s="639"/>
    </row>
    <row r="5" spans="1:13" s="80" customFormat="1" ht="26.1" customHeight="1" thickBot="1">
      <c r="A5" s="629"/>
      <c r="B5" s="631"/>
      <c r="C5" s="76">
        <v>6.12</v>
      </c>
      <c r="D5" s="76">
        <v>5.43</v>
      </c>
      <c r="E5" s="77">
        <v>33.799999999999997</v>
      </c>
      <c r="F5" s="78">
        <v>37.36</v>
      </c>
      <c r="G5" s="77">
        <v>33.03</v>
      </c>
      <c r="H5" s="78"/>
      <c r="I5" s="77"/>
      <c r="J5" s="78"/>
      <c r="K5" s="76">
        <v>25.42</v>
      </c>
      <c r="L5" s="77"/>
      <c r="M5" s="79">
        <v>49.36</v>
      </c>
    </row>
    <row r="6" spans="1:13" s="73" customFormat="1" ht="15" customHeight="1" thickBot="1">
      <c r="A6" s="629">
        <f>A3+1</f>
        <v>45741</v>
      </c>
      <c r="B6" s="631" t="s">
        <v>6</v>
      </c>
      <c r="C6" s="633" t="str">
        <f>JL!F12</f>
        <v>ZABÍJAČKOVÁ POLÉVKA S KROUPAMI</v>
      </c>
      <c r="D6" s="633" t="str">
        <f>JL!F15</f>
        <v>Brokolicový krém</v>
      </c>
      <c r="E6" s="81" t="s">
        <v>53</v>
      </c>
      <c r="F6" s="82" t="s">
        <v>55</v>
      </c>
      <c r="G6" s="81" t="s">
        <v>53</v>
      </c>
      <c r="H6" s="82" t="s">
        <v>55</v>
      </c>
      <c r="I6" s="81" t="s">
        <v>53</v>
      </c>
      <c r="J6" s="82" t="s">
        <v>55</v>
      </c>
      <c r="K6" s="83" t="s">
        <v>54</v>
      </c>
      <c r="L6" s="81"/>
      <c r="M6" s="84" t="s">
        <v>66</v>
      </c>
    </row>
    <row r="7" spans="1:13" s="75" customFormat="1" ht="35.1" customHeight="1" thickBot="1">
      <c r="A7" s="629"/>
      <c r="B7" s="631"/>
      <c r="C7" s="634"/>
      <c r="D7" s="634"/>
      <c r="E7" s="625" t="str">
        <f>JL!F19</f>
        <v>JITRNICE nebo JELÍTKO, VAŘENÉ BRAMBORY, SALÁT Z KYSANÉHO ZELÍ S CIBULÍ</v>
      </c>
      <c r="F7" s="626"/>
      <c r="G7" s="625" t="str">
        <f>JL!F23</f>
        <v>TRADIČNÍ ZABÍJAČKOVÝ GULÁŠ ZDOBENÝ CIBULÍ (VEPŘOVÁ PLEC, VEPŘOVÝ BOK, VEPŘOVÉ BROBY), HOUSKOVÉ KNEDLÍKY</v>
      </c>
      <c r="H7" s="626"/>
      <c r="I7" s="625" t="e">
        <f>JL!#REF!</f>
        <v>#REF!</v>
      </c>
      <c r="J7" s="626"/>
      <c r="K7" s="85" t="str">
        <f>JL!F27</f>
        <v>Balkánský džuveč ze sojovým masem, paprikami a rajčaty, sypaný sýrem balkánského typu</v>
      </c>
      <c r="L7" s="627" t="str">
        <f>JL!F32</f>
        <v>Anglická vepřová játra, americké brambory, tatarská omáčka (játra, sůl, pepř, worčestr, mouka, cibule)</v>
      </c>
      <c r="M7" s="628"/>
    </row>
    <row r="8" spans="1:13" s="80" customFormat="1" ht="26.1" customHeight="1" thickBot="1">
      <c r="A8" s="629"/>
      <c r="B8" s="631"/>
      <c r="C8" s="76">
        <v>6.38</v>
      </c>
      <c r="D8" s="76">
        <v>6.21</v>
      </c>
      <c r="E8" s="77">
        <v>37.67</v>
      </c>
      <c r="F8" s="78">
        <v>40.67</v>
      </c>
      <c r="G8" s="77">
        <v>33.21</v>
      </c>
      <c r="H8" s="78">
        <v>35.75</v>
      </c>
      <c r="I8" s="77"/>
      <c r="J8" s="78"/>
      <c r="K8" s="76">
        <v>29.48</v>
      </c>
      <c r="L8" s="77"/>
      <c r="M8" s="79">
        <v>48.44</v>
      </c>
    </row>
    <row r="9" spans="1:13" s="73" customFormat="1" ht="15" customHeight="1" thickBot="1">
      <c r="A9" s="629">
        <f t="shared" ref="A9" si="0">A6+1</f>
        <v>45742</v>
      </c>
      <c r="B9" s="631" t="s">
        <v>52</v>
      </c>
      <c r="C9" s="633" t="str">
        <f>JL!I12</f>
        <v>Slepičí s nudlemi</v>
      </c>
      <c r="D9" s="633" t="str">
        <f>JL!I15</f>
        <v>Hrachová s uzeninou</v>
      </c>
      <c r="E9" s="81" t="s">
        <v>53</v>
      </c>
      <c r="F9" s="82" t="s">
        <v>55</v>
      </c>
      <c r="G9" s="81" t="s">
        <v>53</v>
      </c>
      <c r="H9" s="82" t="s">
        <v>55</v>
      </c>
      <c r="I9" s="81" t="s">
        <v>53</v>
      </c>
      <c r="J9" s="82" t="s">
        <v>55</v>
      </c>
      <c r="K9" s="83" t="s">
        <v>54</v>
      </c>
      <c r="L9" s="81"/>
      <c r="M9" s="84" t="s">
        <v>66</v>
      </c>
    </row>
    <row r="10" spans="1:13" s="75" customFormat="1" ht="35.1" customHeight="1" thickBot="1">
      <c r="A10" s="629"/>
      <c r="B10" s="631"/>
      <c r="C10" s="634"/>
      <c r="D10" s="634"/>
      <c r="E10" s="625" t="str">
        <f>JL!I19</f>
        <v>OVAROVÁ VEPŘOVÁ PLEC, ČERSTVÝ CHLÉB, KŘEN, HOŘČICE, STERILOVANÉ FEFERONY</v>
      </c>
      <c r="F10" s="626"/>
      <c r="G10" s="625" t="str">
        <f>JL!I23</f>
        <v>JITRNICOVÝ PREJT nebo JELÍTKOVÝ TMAVÝ PREJT, VAŘENÉ BRAMBORY, ZELNÝ SALÁT S JARNÍ CIBULKOU</v>
      </c>
      <c r="H10" s="626"/>
      <c r="I10" s="627" t="e">
        <f>JL!#REF!</f>
        <v>#REF!</v>
      </c>
      <c r="J10" s="635"/>
      <c r="K10" s="85" t="str">
        <f>JL!I27</f>
        <v>Smažený květák, vařené brambory, tatarská omáčka (květák, melanž, mléko, sůl, mouka, olej, tatarka)</v>
      </c>
      <c r="L10" s="625" t="str">
        <f>JL!H32</f>
        <v>4.</v>
      </c>
      <c r="M10" s="636"/>
    </row>
    <row r="11" spans="1:13" s="80" customFormat="1" ht="26.1" customHeight="1" thickBot="1">
      <c r="A11" s="629"/>
      <c r="B11" s="631"/>
      <c r="C11" s="76">
        <v>6.91</v>
      </c>
      <c r="D11" s="76">
        <v>7.29</v>
      </c>
      <c r="E11" s="77">
        <v>32.56</v>
      </c>
      <c r="F11" s="78">
        <v>35.43</v>
      </c>
      <c r="G11" s="77">
        <v>29.46</v>
      </c>
      <c r="H11" s="78">
        <v>32.26</v>
      </c>
      <c r="I11" s="77"/>
      <c r="J11" s="78"/>
      <c r="K11" s="76">
        <v>26.95</v>
      </c>
      <c r="L11" s="77"/>
      <c r="M11" s="79">
        <v>48.32</v>
      </c>
    </row>
    <row r="12" spans="1:13" s="73" customFormat="1" ht="15" customHeight="1" thickBot="1">
      <c r="A12" s="629">
        <f t="shared" ref="A12" si="1">A9+1</f>
        <v>45743</v>
      </c>
      <c r="B12" s="631" t="s">
        <v>7</v>
      </c>
      <c r="C12" s="633" t="str">
        <f>JL!L12</f>
        <v>Hnědá s krupicí</v>
      </c>
      <c r="D12" s="633" t="str">
        <f>JL!L15</f>
        <v>Kapustová s paprikou a bramborami</v>
      </c>
      <c r="E12" s="81" t="s">
        <v>53</v>
      </c>
      <c r="F12" s="82" t="s">
        <v>55</v>
      </c>
      <c r="G12" s="81" t="s">
        <v>90</v>
      </c>
      <c r="H12" s="82"/>
      <c r="I12" s="81" t="s">
        <v>53</v>
      </c>
      <c r="J12" s="82" t="s">
        <v>55</v>
      </c>
      <c r="K12" s="83" t="s">
        <v>54</v>
      </c>
      <c r="L12" s="81"/>
      <c r="M12" s="84" t="s">
        <v>66</v>
      </c>
    </row>
    <row r="13" spans="1:13" s="75" customFormat="1" ht="35.1" customHeight="1" thickBot="1">
      <c r="A13" s="629"/>
      <c r="B13" s="631"/>
      <c r="C13" s="634"/>
      <c r="D13" s="634"/>
      <c r="E13" s="625" t="str">
        <f>JL!L19</f>
        <v>Smažený vepřový řízek, vařené brambory s máslem, citron (vepřové maso - pečeně, mouka, vejce, mléko, brambory, pažitka)</v>
      </c>
      <c r="F13" s="626"/>
      <c r="G13" s="625" t="str">
        <f>JL!L23</f>
        <v>Francouzské brambory, okurka (brambory, uzené, vejce, mléko, smetana, pepř, sůl, cibule)</v>
      </c>
      <c r="H13" s="626"/>
      <c r="I13" s="625" t="e">
        <f>JL!#REF!</f>
        <v>#REF!</v>
      </c>
      <c r="J13" s="626"/>
      <c r="K13" s="85" t="str">
        <f>JL!L27</f>
        <v>Žemlovka s jablky a tvarohem  (veka, vejce, mléko, cukr, jablka, tvaroh tučný, skořice, vanilka, rozinky)</v>
      </c>
      <c r="L13" s="627" t="str">
        <f>JL!L32</f>
        <v>PEČENÝ TUŇÁK NA MÁSLE S BYLINKAMI, BRAMBORY S MÁSLEM A PAŽITKOU, CITRON</v>
      </c>
      <c r="M13" s="628"/>
    </row>
    <row r="14" spans="1:13" s="80" customFormat="1" ht="26.1" customHeight="1" thickBot="1">
      <c r="A14" s="629"/>
      <c r="B14" s="631"/>
      <c r="C14" s="76">
        <v>5.08</v>
      </c>
      <c r="D14" s="76">
        <v>7.12</v>
      </c>
      <c r="E14" s="77">
        <v>29.48</v>
      </c>
      <c r="F14" s="78"/>
      <c r="G14" s="77">
        <v>31.09</v>
      </c>
      <c r="H14" s="78"/>
      <c r="I14" s="77"/>
      <c r="J14" s="78"/>
      <c r="K14" s="76">
        <v>26.47</v>
      </c>
      <c r="L14" s="77"/>
      <c r="M14" s="79">
        <v>68.599999999999994</v>
      </c>
    </row>
    <row r="15" spans="1:13" s="73" customFormat="1" ht="15" customHeight="1" thickBot="1">
      <c r="A15" s="629">
        <f t="shared" ref="A15" si="2">A12+1</f>
        <v>45744</v>
      </c>
      <c r="B15" s="631" t="s">
        <v>8</v>
      </c>
      <c r="C15" s="633" t="str">
        <f>JL!O12</f>
        <v>Zeleninová se strouháním</v>
      </c>
      <c r="D15" s="633" t="str">
        <f>JL!O15</f>
        <v>Gulášová polévka s bramborem</v>
      </c>
      <c r="E15" s="81" t="s">
        <v>53</v>
      </c>
      <c r="F15" s="82" t="s">
        <v>55</v>
      </c>
      <c r="G15" s="81" t="s">
        <v>53</v>
      </c>
      <c r="H15" s="82" t="s">
        <v>55</v>
      </c>
      <c r="I15" s="81" t="s">
        <v>53</v>
      </c>
      <c r="J15" s="82" t="s">
        <v>55</v>
      </c>
      <c r="K15" s="83" t="s">
        <v>54</v>
      </c>
      <c r="L15" s="81"/>
      <c r="M15" s="84" t="s">
        <v>66</v>
      </c>
    </row>
    <row r="16" spans="1:13" s="75" customFormat="1" ht="35.1" customHeight="1" thickBot="1">
      <c r="A16" s="629"/>
      <c r="B16" s="631"/>
      <c r="C16" s="634"/>
      <c r="D16" s="634"/>
      <c r="E16" s="625" t="str">
        <f>JL!O19</f>
        <v>Plněné bramborové knedlíky uzeným masem, dušené zelí, cibulka (uzené, brambory, vejce, mouka, krupice, zelí, cukr, cibule, sůl, olej)</v>
      </c>
      <c r="F16" s="626"/>
      <c r="G16" s="625" t="str">
        <f>JL!O23</f>
        <v>Hovězí karbanátek s kapustou a slaninou, bramborová kaše s máslem, okurka</v>
      </c>
      <c r="H16" s="626"/>
      <c r="I16" s="627" t="e">
        <f>JL!#REF!</f>
        <v>#REF!</v>
      </c>
      <c r="J16" s="635"/>
      <c r="K16" s="85" t="str">
        <f>JL!O27</f>
        <v>Pikantní těstoviny linquine se zeleninou feferonkami, sypané parmezánem (ploché špagety, zelenina, česnek, chilli, bylinky, sůl, vejce a parmezán)</v>
      </c>
      <c r="L16" s="625" t="str">
        <f>JL!O32</f>
        <v>Vepřový steak, dušená ružičková kapusta, pečené americké brambory (vepřové, sůl, pepř, olej, cibule, r.kapusta, česnek, slanina, mouka)</v>
      </c>
      <c r="M16" s="636"/>
    </row>
    <row r="17" spans="1:13" s="80" customFormat="1" ht="26.1" customHeight="1" thickBot="1">
      <c r="A17" s="630"/>
      <c r="B17" s="632"/>
      <c r="C17" s="76">
        <v>6.67</v>
      </c>
      <c r="D17" s="76">
        <v>9.6300000000000008</v>
      </c>
      <c r="E17" s="77">
        <v>28.01</v>
      </c>
      <c r="F17" s="78">
        <v>31.08</v>
      </c>
      <c r="G17" s="77">
        <v>37.46</v>
      </c>
      <c r="H17" s="78"/>
      <c r="I17" s="77"/>
      <c r="J17" s="78"/>
      <c r="K17" s="76">
        <v>21.78</v>
      </c>
      <c r="L17" s="77"/>
      <c r="M17" s="79">
        <v>46.41</v>
      </c>
    </row>
    <row r="18" spans="1:13" ht="20.25" customHeight="1" thickTop="1">
      <c r="A18" s="86"/>
    </row>
    <row r="19" spans="1:13" ht="31.5" customHeight="1">
      <c r="A19" s="624" t="s">
        <v>67</v>
      </c>
      <c r="B19" s="624"/>
      <c r="C19" s="624"/>
      <c r="D19" s="624"/>
      <c r="E19" s="624"/>
      <c r="F19" s="624"/>
      <c r="G19" s="624"/>
      <c r="H19" s="624"/>
      <c r="I19" s="624"/>
      <c r="J19" s="624"/>
      <c r="K19" s="624"/>
      <c r="L19" s="624"/>
      <c r="M19" s="624"/>
    </row>
    <row r="20" spans="1:13" ht="20.25" customHeight="1"/>
    <row r="21" spans="1:13" ht="20.25" customHeight="1"/>
    <row r="22" spans="1:13" ht="20.25" customHeight="1"/>
    <row r="23" spans="1:13" ht="20.25" customHeight="1"/>
    <row r="24" spans="1:13" ht="20.25" customHeight="1"/>
    <row r="25" spans="1:13" ht="20.25" customHeight="1"/>
    <row r="26" spans="1:13" ht="20.25" customHeight="1"/>
    <row r="27" spans="1:13" ht="20.25" customHeight="1"/>
    <row r="28" spans="1:13" ht="20.25" customHeight="1"/>
    <row r="29" spans="1:13" ht="20.25" customHeight="1"/>
    <row r="30" spans="1:13" ht="20.25" customHeight="1"/>
    <row r="31" spans="1:13" ht="20.25" customHeight="1"/>
    <row r="32" spans="1:13" ht="20.25" customHeight="1"/>
    <row r="33" ht="20.25" customHeight="1"/>
  </sheetData>
  <mergeCells count="46">
    <mergeCell ref="A1:M1"/>
    <mergeCell ref="E2:F2"/>
    <mergeCell ref="G2:H2"/>
    <mergeCell ref="I2:J2"/>
    <mergeCell ref="L2:M2"/>
    <mergeCell ref="G4:H4"/>
    <mergeCell ref="I4:J4"/>
    <mergeCell ref="L4:M4"/>
    <mergeCell ref="A6:A8"/>
    <mergeCell ref="B6:B8"/>
    <mergeCell ref="C6:C7"/>
    <mergeCell ref="D6:D7"/>
    <mergeCell ref="E7:F7"/>
    <mergeCell ref="G7:H7"/>
    <mergeCell ref="I7:J7"/>
    <mergeCell ref="A3:A5"/>
    <mergeCell ref="B3:B5"/>
    <mergeCell ref="C3:C4"/>
    <mergeCell ref="D3:D4"/>
    <mergeCell ref="E4:F4"/>
    <mergeCell ref="G13:H13"/>
    <mergeCell ref="L7:M7"/>
    <mergeCell ref="A9:A11"/>
    <mergeCell ref="B9:B11"/>
    <mergeCell ref="C9:C10"/>
    <mergeCell ref="D9:D10"/>
    <mergeCell ref="E10:F10"/>
    <mergeCell ref="G10:H10"/>
    <mergeCell ref="I10:J10"/>
    <mergeCell ref="L10:M10"/>
    <mergeCell ref="A19:M19"/>
    <mergeCell ref="I13:J13"/>
    <mergeCell ref="L13:M13"/>
    <mergeCell ref="A15:A17"/>
    <mergeCell ref="B15:B17"/>
    <mergeCell ref="C15:C16"/>
    <mergeCell ref="D15:D16"/>
    <mergeCell ref="E16:F16"/>
    <mergeCell ref="G16:H16"/>
    <mergeCell ref="I16:J16"/>
    <mergeCell ref="L16:M16"/>
    <mergeCell ref="A12:A14"/>
    <mergeCell ref="B12:B14"/>
    <mergeCell ref="C12:C13"/>
    <mergeCell ref="D12:D13"/>
    <mergeCell ref="E13:F13"/>
  </mergeCells>
  <printOptions horizontalCentered="1"/>
  <pageMargins left="7.874015748031496E-2" right="7.874015748031496E-2" top="7.874015748031496E-2" bottom="7.874015748031496E-2" header="7.874015748031496E-2" footer="7.874015748031496E-2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81549-5715-4546-8B07-FBF50DC9B1E1}">
  <sheetPr>
    <pageSetUpPr fitToPage="1"/>
  </sheetPr>
  <dimension ref="A1:U63"/>
  <sheetViews>
    <sheetView view="pageBreakPreview" topLeftCell="A15" zoomScale="80" zoomScaleNormal="70" zoomScaleSheetLayoutView="80" workbookViewId="0">
      <selection activeCell="K18" sqref="K18"/>
    </sheetView>
  </sheetViews>
  <sheetFormatPr defaultRowHeight="15.75"/>
  <cols>
    <col min="1" max="1" width="11.7109375" style="247" customWidth="1"/>
    <col min="2" max="2" width="22.7109375" style="440" customWidth="1"/>
    <col min="3" max="3" width="90.7109375" style="43" customWidth="1"/>
    <col min="4" max="6" width="0.140625" style="2" customWidth="1"/>
    <col min="7" max="7" width="7.7109375" style="137" customWidth="1"/>
    <col min="8" max="8" width="5.7109375" style="137" customWidth="1"/>
    <col min="9" max="9" width="7.7109375" style="138" customWidth="1"/>
    <col min="10" max="10" width="20.7109375" style="138" customWidth="1"/>
    <col min="11" max="11" width="7.7109375" style="138" customWidth="1"/>
    <col min="12" max="12" width="13.7109375" style="139" customWidth="1"/>
    <col min="13" max="13" width="10.85546875" style="138" hidden="1" customWidth="1"/>
    <col min="14" max="14" width="11.7109375" style="240" hidden="1" customWidth="1"/>
    <col min="15" max="15" width="7.7109375" style="173" customWidth="1"/>
    <col min="16" max="16" width="7.7109375" style="325" customWidth="1"/>
    <col min="17" max="16384" width="9.140625" style="2"/>
  </cols>
  <sheetData>
    <row r="1" spans="1:21" ht="22.5" customHeight="1" thickBot="1">
      <c r="A1" s="648" t="s">
        <v>10</v>
      </c>
      <c r="B1" s="649"/>
      <c r="C1" s="649"/>
      <c r="D1" s="649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651"/>
      <c r="Q1" s="1"/>
      <c r="R1" s="1"/>
      <c r="S1" s="1"/>
      <c r="T1" s="1"/>
      <c r="U1" s="1"/>
    </row>
    <row r="2" spans="1:21" ht="4.1500000000000004" customHeight="1" thickBot="1">
      <c r="A2" s="652"/>
      <c r="B2" s="652"/>
      <c r="C2" s="652"/>
      <c r="D2" s="117"/>
      <c r="E2" s="117"/>
      <c r="F2" s="117"/>
      <c r="G2" s="118"/>
      <c r="H2" s="118"/>
      <c r="I2" s="119"/>
      <c r="J2" s="120"/>
      <c r="K2" s="120"/>
      <c r="L2" s="121"/>
      <c r="M2" s="120"/>
      <c r="N2" s="238"/>
      <c r="O2" s="170"/>
    </row>
    <row r="3" spans="1:21" ht="27.75" customHeight="1">
      <c r="A3" s="653"/>
      <c r="B3" s="654"/>
      <c r="C3" s="653"/>
      <c r="D3" s="175" t="s">
        <v>78</v>
      </c>
      <c r="E3" s="175"/>
      <c r="F3" s="175" t="s">
        <v>79</v>
      </c>
      <c r="G3" s="411" t="s">
        <v>116</v>
      </c>
      <c r="H3" s="421" t="s">
        <v>225</v>
      </c>
      <c r="I3" s="412" t="s">
        <v>82</v>
      </c>
      <c r="J3" s="420" t="s">
        <v>164</v>
      </c>
      <c r="K3" s="410" t="s">
        <v>117</v>
      </c>
      <c r="L3" s="413" t="s">
        <v>110</v>
      </c>
      <c r="M3" s="414" t="s">
        <v>113</v>
      </c>
      <c r="N3" s="415" t="s">
        <v>118</v>
      </c>
      <c r="O3" s="416" t="s">
        <v>83</v>
      </c>
      <c r="P3" s="417" t="s">
        <v>5</v>
      </c>
    </row>
    <row r="4" spans="1:21" s="150" customFormat="1" ht="24" customHeight="1">
      <c r="A4" s="145" t="s">
        <v>0</v>
      </c>
      <c r="B4" s="432" t="s">
        <v>187</v>
      </c>
      <c r="C4" s="146">
        <f>JL!B10</f>
        <v>45740</v>
      </c>
      <c r="D4" s="198"/>
      <c r="E4" s="151"/>
      <c r="F4" s="166"/>
      <c r="G4" s="152"/>
      <c r="H4" s="152"/>
      <c r="I4" s="202"/>
      <c r="J4" s="153"/>
      <c r="K4" s="319"/>
      <c r="L4" s="318"/>
      <c r="M4" s="154"/>
      <c r="N4" s="242"/>
      <c r="O4" s="171"/>
      <c r="P4" s="326"/>
    </row>
    <row r="5" spans="1:21" ht="20.100000000000001" customHeight="1">
      <c r="A5" s="122"/>
      <c r="B5" s="433" t="str">
        <f>JL!D14</f>
        <v>15615</v>
      </c>
      <c r="C5" s="123" t="str">
        <f>JL!C12</f>
        <v>Hovězí s vaječnou sedlinou</v>
      </c>
      <c r="D5" s="124" t="s">
        <v>50</v>
      </c>
      <c r="E5" s="124"/>
      <c r="F5" s="88"/>
      <c r="G5" s="341">
        <f>G14</f>
        <v>50</v>
      </c>
      <c r="H5" s="341"/>
      <c r="I5" s="342"/>
      <c r="J5" s="343"/>
      <c r="K5" s="341">
        <f>K14</f>
        <v>25</v>
      </c>
      <c r="L5" s="344"/>
      <c r="M5" s="345"/>
      <c r="N5" s="346"/>
      <c r="O5" s="347">
        <v>25</v>
      </c>
      <c r="P5" s="320">
        <f t="shared" ref="P5:P12" si="0">SUM(D5:O5)</f>
        <v>100</v>
      </c>
    </row>
    <row r="6" spans="1:21" ht="20.100000000000001" customHeight="1">
      <c r="A6" s="122"/>
      <c r="B6" s="433" t="str">
        <f>JL!D17</f>
        <v>9006</v>
      </c>
      <c r="C6" s="123" t="str">
        <f>JL!C15</f>
        <v>Zelná bílá se slaninou a bramborami</v>
      </c>
      <c r="D6" s="124" t="s">
        <v>50</v>
      </c>
      <c r="E6" s="124"/>
      <c r="F6" s="89"/>
      <c r="G6" s="348"/>
      <c r="H6" s="348"/>
      <c r="I6" s="349"/>
      <c r="J6" s="343"/>
      <c r="K6" s="350"/>
      <c r="L6" s="344"/>
      <c r="M6" s="345"/>
      <c r="N6" s="346"/>
      <c r="O6" s="347">
        <v>40</v>
      </c>
      <c r="P6" s="320">
        <f t="shared" si="0"/>
        <v>40</v>
      </c>
    </row>
    <row r="7" spans="1:21" ht="19.5" customHeight="1">
      <c r="A7" s="126"/>
      <c r="B7" s="434" t="str">
        <f>JL!D22</f>
        <v>9960, 9992</v>
      </c>
      <c r="C7" s="125" t="str">
        <f>JL!C19</f>
        <v>Hovězí vařené zadní, koprová omáčka, houskové knedlíky (hovězí maso, mléko, smetana, kopr, cukr, sůl, ocet, mouka, máslo)</v>
      </c>
      <c r="D7" s="124" t="s">
        <v>50</v>
      </c>
      <c r="E7" s="124"/>
      <c r="F7" s="89"/>
      <c r="G7" s="351">
        <v>25</v>
      </c>
      <c r="H7" s="351"/>
      <c r="I7" s="352"/>
      <c r="J7" s="332"/>
      <c r="K7" s="353">
        <v>25</v>
      </c>
      <c r="L7" s="357"/>
      <c r="M7" s="354"/>
      <c r="N7" s="346"/>
      <c r="O7" s="355">
        <v>60</v>
      </c>
      <c r="P7" s="320">
        <f t="shared" si="0"/>
        <v>110</v>
      </c>
    </row>
    <row r="8" spans="1:21" ht="20.100000000000001" customHeight="1">
      <c r="A8" s="126"/>
      <c r="B8" s="434" t="str">
        <f>JL!D26</f>
        <v>9904, 10101, 9867</v>
      </c>
      <c r="C8" s="123" t="str">
        <f>JL!C23</f>
        <v>Pečená sekaná, bramborová kaše, okurka (mleté maso, cibule, uzená slanina, máčená žemle, česnek, majoránka)</v>
      </c>
      <c r="D8" s="124" t="s">
        <v>50</v>
      </c>
      <c r="E8" s="124"/>
      <c r="F8" s="89"/>
      <c r="G8" s="351">
        <v>20</v>
      </c>
      <c r="H8" s="351"/>
      <c r="I8" s="352"/>
      <c r="J8" s="356"/>
      <c r="K8" s="353"/>
      <c r="L8" s="357"/>
      <c r="M8" s="354"/>
      <c r="N8" s="346"/>
      <c r="O8" s="355">
        <v>50</v>
      </c>
      <c r="P8" s="320">
        <f t="shared" si="0"/>
        <v>70</v>
      </c>
    </row>
    <row r="9" spans="1:21" ht="23.25" hidden="1" customHeight="1">
      <c r="A9" s="122"/>
      <c r="B9" s="435"/>
      <c r="C9" s="123" t="e">
        <f>JL!#REF!</f>
        <v>#REF!</v>
      </c>
      <c r="D9" s="124"/>
      <c r="E9" s="124"/>
      <c r="F9" s="89"/>
      <c r="G9" s="351"/>
      <c r="H9" s="351"/>
      <c r="I9" s="352"/>
      <c r="J9" s="356"/>
      <c r="K9" s="353"/>
      <c r="L9" s="344"/>
      <c r="M9" s="354"/>
      <c r="N9" s="346"/>
      <c r="O9" s="355"/>
      <c r="P9" s="320">
        <f t="shared" si="0"/>
        <v>0</v>
      </c>
    </row>
    <row r="10" spans="1:21" ht="20.100000000000001" customHeight="1">
      <c r="A10" s="126"/>
      <c r="B10" s="433" t="str">
        <f>JL!D30</f>
        <v>10945, 10143, 10007</v>
      </c>
      <c r="C10" s="123" t="str">
        <f>JL!C27</f>
        <v>Fazolová směs s rajčaty a bramborami, vařené vejce, chléb (fazole bílé, fazole tmavé, paprika, rajčata, brambory, česnek, protlak, koření, pepř, sůl)</v>
      </c>
      <c r="D10" s="124" t="s">
        <v>50</v>
      </c>
      <c r="E10" s="124"/>
      <c r="F10" s="127"/>
      <c r="G10" s="358">
        <v>5</v>
      </c>
      <c r="H10" s="418"/>
      <c r="I10" s="359"/>
      <c r="J10" s="356"/>
      <c r="K10" s="353"/>
      <c r="L10" s="344"/>
      <c r="M10" s="354"/>
      <c r="N10" s="346"/>
      <c r="O10" s="360">
        <v>10</v>
      </c>
      <c r="P10" s="320">
        <f t="shared" si="0"/>
        <v>15</v>
      </c>
    </row>
    <row r="11" spans="1:21" ht="23.25" hidden="1" customHeight="1">
      <c r="A11" s="122"/>
      <c r="B11" s="435"/>
      <c r="C11" s="123" t="e">
        <f>JL!#REF!</f>
        <v>#REF!</v>
      </c>
      <c r="D11" s="124"/>
      <c r="E11" s="124"/>
      <c r="F11" s="127"/>
      <c r="G11" s="358"/>
      <c r="H11" s="418"/>
      <c r="I11" s="359"/>
      <c r="J11" s="356"/>
      <c r="K11" s="353"/>
      <c r="L11" s="344"/>
      <c r="M11" s="354"/>
      <c r="N11" s="346"/>
      <c r="O11" s="360"/>
      <c r="P11" s="320">
        <f t="shared" si="0"/>
        <v>0</v>
      </c>
    </row>
    <row r="12" spans="1:21" ht="20.100000000000001" customHeight="1" thickBot="1">
      <c r="A12" s="128"/>
      <c r="B12" s="433" t="str">
        <f>JL!D35</f>
        <v>37662, 15360</v>
      </c>
      <c r="C12" s="129" t="str">
        <f>JL!C32</f>
        <v>Kuřecí steak zapečený se šunkou, broskví a sýrem, smažené krokety (kuřecí prsa, broskve, sýr, šunka, sůl, pepř, mouka )</v>
      </c>
      <c r="D12" s="199" t="s">
        <v>50</v>
      </c>
      <c r="E12" s="130"/>
      <c r="F12" s="127"/>
      <c r="G12" s="358"/>
      <c r="H12" s="418"/>
      <c r="I12" s="359"/>
      <c r="J12" s="361"/>
      <c r="K12" s="362"/>
      <c r="L12" s="363"/>
      <c r="M12" s="364"/>
      <c r="N12" s="365"/>
      <c r="O12" s="360">
        <v>15</v>
      </c>
      <c r="P12" s="321">
        <f t="shared" si="0"/>
        <v>15</v>
      </c>
    </row>
    <row r="13" spans="1:21" s="157" customFormat="1" ht="20.100000000000001" customHeight="1" thickBot="1">
      <c r="A13" s="131"/>
      <c r="B13" s="436"/>
      <c r="C13" s="197"/>
      <c r="D13" s="176"/>
      <c r="E13" s="155"/>
      <c r="F13" s="132"/>
      <c r="G13" s="156"/>
      <c r="H13" s="156"/>
      <c r="I13" s="155"/>
      <c r="J13" s="155"/>
      <c r="K13" s="227"/>
      <c r="L13" s="235"/>
      <c r="M13" s="231"/>
      <c r="N13" s="243"/>
      <c r="O13" s="133"/>
      <c r="P13" s="322"/>
    </row>
    <row r="14" spans="1:21" ht="19.5" customHeight="1" thickBot="1">
      <c r="A14" s="4"/>
      <c r="B14" s="437"/>
      <c r="C14" s="134"/>
      <c r="D14" s="200">
        <f>SUM(D7:D12)</f>
        <v>0</v>
      </c>
      <c r="E14" s="164"/>
      <c r="F14" s="167">
        <f>F12+F10+F9+F8+F7+F13</f>
        <v>0</v>
      </c>
      <c r="G14" s="276">
        <f>SUM(G7:G13)</f>
        <v>50</v>
      </c>
      <c r="H14" s="419"/>
      <c r="I14" s="419">
        <f>SUM(I7:I13)</f>
        <v>0</v>
      </c>
      <c r="J14" s="165"/>
      <c r="K14" s="276">
        <f>SUM(K7:K13)</f>
        <v>25</v>
      </c>
      <c r="L14" s="276">
        <f>SUM(L7:L13)</f>
        <v>0</v>
      </c>
      <c r="M14" s="276">
        <f>SUM(M7:M13)</f>
        <v>0</v>
      </c>
      <c r="N14" s="276">
        <f>SUM(N7:N13)</f>
        <v>0</v>
      </c>
      <c r="O14" s="174">
        <f>O7+O8+O9+O10+O11+O12+O13</f>
        <v>135</v>
      </c>
      <c r="P14" s="327">
        <f>P12+P10+P8+P7+P13</f>
        <v>210</v>
      </c>
    </row>
    <row r="15" spans="1:21" s="150" customFormat="1" ht="23.25" customHeight="1">
      <c r="A15" s="145" t="s">
        <v>1</v>
      </c>
      <c r="B15" s="432"/>
      <c r="C15" s="146">
        <f>SUM(C4+1)</f>
        <v>45741</v>
      </c>
      <c r="D15" s="177" t="s">
        <v>50</v>
      </c>
      <c r="E15" s="147"/>
      <c r="F15" s="168"/>
      <c r="G15" s="148"/>
      <c r="H15" s="148"/>
      <c r="I15" s="201"/>
      <c r="J15" s="149"/>
      <c r="K15" s="229"/>
      <c r="L15" s="236"/>
      <c r="M15" s="233"/>
      <c r="N15" s="245"/>
      <c r="O15" s="172"/>
      <c r="P15" s="323"/>
    </row>
    <row r="16" spans="1:21" ht="20.100000000000001" customHeight="1">
      <c r="A16" s="122"/>
      <c r="B16" s="433" t="str">
        <f>JL!G14</f>
        <v>11862</v>
      </c>
      <c r="C16" s="123" t="str">
        <f>REPT(JL!F12,1)</f>
        <v>ZABÍJAČKOVÁ POLÉVKA S KROUPAMI</v>
      </c>
      <c r="D16" s="124" t="s">
        <v>50</v>
      </c>
      <c r="E16" s="124"/>
      <c r="F16" s="88"/>
      <c r="G16" s="341"/>
      <c r="H16" s="341"/>
      <c r="I16" s="342"/>
      <c r="J16" s="343"/>
      <c r="K16" s="341"/>
      <c r="L16" s="344"/>
      <c r="M16" s="345"/>
      <c r="N16" s="346"/>
      <c r="O16" s="347">
        <v>25</v>
      </c>
      <c r="P16" s="320">
        <f t="shared" ref="P16:P23" si="1">SUM(D16:O16)</f>
        <v>25</v>
      </c>
    </row>
    <row r="17" spans="1:16" ht="20.100000000000001" customHeight="1">
      <c r="A17" s="226"/>
      <c r="B17" s="433" t="str">
        <f>JL!G17</f>
        <v>9039</v>
      </c>
      <c r="C17" s="123" t="str">
        <f>REPT(JL!F15,1)</f>
        <v>Brokolicový krém</v>
      </c>
      <c r="D17" s="124" t="s">
        <v>50</v>
      </c>
      <c r="E17" s="124"/>
      <c r="F17" s="89"/>
      <c r="G17" s="348">
        <f>G25</f>
        <v>55</v>
      </c>
      <c r="H17" s="348"/>
      <c r="I17" s="349"/>
      <c r="J17" s="343"/>
      <c r="K17" s="350">
        <f>K24</f>
        <v>25</v>
      </c>
      <c r="L17" s="344"/>
      <c r="M17" s="345"/>
      <c r="N17" s="346"/>
      <c r="O17" s="347">
        <v>55</v>
      </c>
      <c r="P17" s="320">
        <f t="shared" si="1"/>
        <v>135</v>
      </c>
    </row>
    <row r="18" spans="1:16" ht="20.100000000000001" customHeight="1">
      <c r="A18" s="443" t="s">
        <v>261</v>
      </c>
      <c r="B18" s="434" t="str">
        <f>JL!G22</f>
        <v>33849, 10019, 40820</v>
      </c>
      <c r="C18" s="442" t="str">
        <f>JL!F19</f>
        <v>JITRNICE nebo JELÍTKO, VAŘENÉ BRAMBORY, SALÁT Z KYSANÉHO ZELÍ S CIBULÍ</v>
      </c>
      <c r="D18" s="124" t="s">
        <v>50</v>
      </c>
      <c r="E18" s="124"/>
      <c r="F18" s="89"/>
      <c r="G18" s="351">
        <v>30</v>
      </c>
      <c r="H18" s="351"/>
      <c r="I18" s="355"/>
      <c r="J18" s="456" t="s">
        <v>276</v>
      </c>
      <c r="K18" s="353"/>
      <c r="L18" s="357"/>
      <c r="M18" s="354"/>
      <c r="N18" s="346"/>
      <c r="O18" s="355">
        <v>60</v>
      </c>
      <c r="P18" s="320">
        <f t="shared" si="1"/>
        <v>90</v>
      </c>
    </row>
    <row r="19" spans="1:16" ht="20.100000000000001" customHeight="1">
      <c r="A19" s="443" t="s">
        <v>261</v>
      </c>
      <c r="B19" s="434" t="str">
        <f>JL!G26</f>
        <v>34167, 9002, 46340</v>
      </c>
      <c r="C19" s="442" t="str">
        <f>REPT(JL!F23,1)</f>
        <v>TRADIČNÍ ZABÍJAČKOVÝ GULÁŠ ZDOBENÝ CIBULÍ (VEPŘOVÁ PLEC, VEPŘOVÝ BOK, VEPŘOVÉ BROBY), HOUSKOVÉ KNEDLÍKY</v>
      </c>
      <c r="D19" s="124" t="s">
        <v>50</v>
      </c>
      <c r="E19" s="124"/>
      <c r="F19" s="89"/>
      <c r="G19" s="351">
        <v>20</v>
      </c>
      <c r="H19" s="351"/>
      <c r="I19" s="352"/>
      <c r="J19" s="356"/>
      <c r="K19" s="353"/>
      <c r="L19" s="357"/>
      <c r="M19" s="354"/>
      <c r="N19" s="346"/>
      <c r="O19" s="355">
        <v>60</v>
      </c>
      <c r="P19" s="320">
        <f t="shared" si="1"/>
        <v>80</v>
      </c>
    </row>
    <row r="20" spans="1:16" ht="20.100000000000001" hidden="1" customHeight="1">
      <c r="A20" s="339"/>
      <c r="B20" s="435"/>
      <c r="C20" s="123" t="e">
        <f>REPT(JL!#REF!,1)</f>
        <v>#REF!</v>
      </c>
      <c r="D20" s="124"/>
      <c r="E20" s="124"/>
      <c r="F20" s="89"/>
      <c r="G20" s="351"/>
      <c r="H20" s="351"/>
      <c r="I20" s="352"/>
      <c r="J20" s="356"/>
      <c r="K20" s="353"/>
      <c r="L20" s="344"/>
      <c r="M20" s="354"/>
      <c r="N20" s="346"/>
      <c r="O20" s="355"/>
      <c r="P20" s="320">
        <f t="shared" si="1"/>
        <v>0</v>
      </c>
    </row>
    <row r="21" spans="1:16" ht="20.100000000000001" customHeight="1">
      <c r="A21" s="339"/>
      <c r="B21" s="433" t="str">
        <f>JL!G30</f>
        <v>36898</v>
      </c>
      <c r="C21" s="123" t="str">
        <f>JL!F27</f>
        <v>Balkánský džuveč ze sojovým masem, paprikami a rajčaty, sypaný sýrem balkánského typu</v>
      </c>
      <c r="D21" s="124" t="s">
        <v>50</v>
      </c>
      <c r="E21" s="124"/>
      <c r="F21" s="127"/>
      <c r="G21" s="358">
        <v>5</v>
      </c>
      <c r="H21" s="418"/>
      <c r="I21" s="359"/>
      <c r="J21" s="356"/>
      <c r="K21" s="353"/>
      <c r="L21" s="344"/>
      <c r="M21" s="354"/>
      <c r="N21" s="346"/>
      <c r="O21" s="360">
        <v>10</v>
      </c>
      <c r="P21" s="320">
        <f t="shared" si="1"/>
        <v>15</v>
      </c>
    </row>
    <row r="22" spans="1:16" ht="20.100000000000001" hidden="1" customHeight="1">
      <c r="A22" s="122"/>
      <c r="B22" s="435"/>
      <c r="C22" s="123" t="e">
        <f>REPT(JL!#REF!,1)</f>
        <v>#REF!</v>
      </c>
      <c r="D22" s="124"/>
      <c r="E22" s="124"/>
      <c r="F22" s="127"/>
      <c r="G22" s="358"/>
      <c r="H22" s="418"/>
      <c r="I22" s="359"/>
      <c r="J22" s="356"/>
      <c r="K22" s="353"/>
      <c r="L22" s="344"/>
      <c r="M22" s="354"/>
      <c r="N22" s="346"/>
      <c r="O22" s="360"/>
      <c r="P22" s="320">
        <f t="shared" si="1"/>
        <v>0</v>
      </c>
    </row>
    <row r="23" spans="1:16" ht="20.100000000000001" customHeight="1" thickBot="1">
      <c r="A23" s="122"/>
      <c r="B23" s="433" t="str">
        <f>JL!G35</f>
        <v>22374, 11399, 10017</v>
      </c>
      <c r="C23" s="125" t="str">
        <f>JL!F32</f>
        <v>Anglická vepřová játra, americké brambory, tatarská omáčka (játra, sůl, pepř, worčestr, mouka, cibule)</v>
      </c>
      <c r="D23" s="199" t="s">
        <v>50</v>
      </c>
      <c r="E23" s="130"/>
      <c r="F23" s="127"/>
      <c r="G23" s="358"/>
      <c r="H23" s="418"/>
      <c r="I23" s="359"/>
      <c r="J23" s="361"/>
      <c r="K23" s="362"/>
      <c r="L23" s="363"/>
      <c r="M23" s="364"/>
      <c r="N23" s="365"/>
      <c r="O23" s="360">
        <v>15</v>
      </c>
      <c r="P23" s="321">
        <f t="shared" si="1"/>
        <v>15</v>
      </c>
    </row>
    <row r="24" spans="1:16" s="157" customFormat="1" ht="20.100000000000001" customHeight="1" thickBot="1">
      <c r="A24" s="449" t="s">
        <v>262</v>
      </c>
      <c r="B24" s="436"/>
      <c r="C24" s="450" t="s">
        <v>268</v>
      </c>
      <c r="D24" s="176"/>
      <c r="E24" s="155"/>
      <c r="F24" s="132"/>
      <c r="G24" s="446"/>
      <c r="H24" s="446"/>
      <c r="I24" s="447"/>
      <c r="J24" s="447"/>
      <c r="K24" s="448">
        <v>25</v>
      </c>
      <c r="L24" s="444" t="s">
        <v>263</v>
      </c>
      <c r="M24" s="231"/>
      <c r="N24" s="243"/>
      <c r="O24" s="445"/>
      <c r="P24" s="322"/>
    </row>
    <row r="25" spans="1:16" ht="20.25" customHeight="1" thickBot="1">
      <c r="A25" s="4"/>
      <c r="B25" s="437"/>
      <c r="C25" s="135"/>
      <c r="D25" s="200">
        <f>SUM(D18:D23)</f>
        <v>0</v>
      </c>
      <c r="E25" s="164"/>
      <c r="F25" s="167">
        <f>F23+F21+F20+F19+F18+F24</f>
        <v>0</v>
      </c>
      <c r="G25" s="276">
        <f>SUM(G18:G24)</f>
        <v>55</v>
      </c>
      <c r="H25" s="419"/>
      <c r="I25" s="419">
        <f>SUM(I18:I23)</f>
        <v>0</v>
      </c>
      <c r="J25" s="165"/>
      <c r="K25" s="228">
        <f>K23+K21+K20+K19+K18</f>
        <v>0</v>
      </c>
      <c r="L25" s="165"/>
      <c r="M25" s="232">
        <f>M23+M21+M20+M19+M18</f>
        <v>0</v>
      </c>
      <c r="N25" s="244"/>
      <c r="O25" s="174">
        <f>O18+O19+O20+O21+O22+O23</f>
        <v>145</v>
      </c>
      <c r="P25" s="327">
        <f>P23+P21+P19+P18</f>
        <v>200</v>
      </c>
    </row>
    <row r="26" spans="1:16" s="150" customFormat="1" ht="24.75" customHeight="1">
      <c r="A26" s="145" t="s">
        <v>2</v>
      </c>
      <c r="B26" s="432"/>
      <c r="C26" s="146">
        <f>SUM(C15+1)</f>
        <v>45742</v>
      </c>
      <c r="D26" s="177"/>
      <c r="E26" s="147"/>
      <c r="F26" s="168"/>
      <c r="G26" s="148"/>
      <c r="H26" s="148"/>
      <c r="I26" s="201"/>
      <c r="J26" s="149"/>
      <c r="K26" s="229"/>
      <c r="L26" s="236"/>
      <c r="M26" s="233"/>
      <c r="N26" s="245"/>
      <c r="O26" s="172"/>
      <c r="P26" s="323"/>
    </row>
    <row r="27" spans="1:16" ht="20.100000000000001" customHeight="1">
      <c r="A27" s="122"/>
      <c r="B27" s="433" t="str">
        <f>JL!J14</f>
        <v>8985</v>
      </c>
      <c r="C27" s="123" t="str">
        <f>REPT(JL!I12,1)</f>
        <v>Slepičí s nudlemi</v>
      </c>
      <c r="D27" s="124" t="s">
        <v>50</v>
      </c>
      <c r="E27" s="124"/>
      <c r="F27" s="88"/>
      <c r="G27" s="341">
        <f>G36</f>
        <v>60</v>
      </c>
      <c r="H27" s="341"/>
      <c r="I27" s="342"/>
      <c r="J27" s="343"/>
      <c r="K27" s="341">
        <f>K36</f>
        <v>25</v>
      </c>
      <c r="L27" s="344"/>
      <c r="M27" s="345"/>
      <c r="N27" s="346"/>
      <c r="O27" s="347">
        <v>25</v>
      </c>
      <c r="P27" s="320">
        <f t="shared" ref="P27:P34" si="2">SUM(D27:O27)</f>
        <v>110</v>
      </c>
    </row>
    <row r="28" spans="1:16" ht="20.100000000000001" customHeight="1">
      <c r="A28" s="122"/>
      <c r="B28" s="433" t="str">
        <f>JL!J17</f>
        <v>11929</v>
      </c>
      <c r="C28" s="123" t="str">
        <f>REPT(JL!I15,1)</f>
        <v>Hrachová s uzeninou</v>
      </c>
      <c r="D28" s="124" t="s">
        <v>50</v>
      </c>
      <c r="E28" s="124"/>
      <c r="F28" s="89"/>
      <c r="G28" s="348"/>
      <c r="H28" s="348"/>
      <c r="I28" s="349"/>
      <c r="J28" s="343"/>
      <c r="K28" s="350"/>
      <c r="L28" s="344"/>
      <c r="M28" s="345"/>
      <c r="N28" s="346"/>
      <c r="O28" s="347">
        <v>60</v>
      </c>
      <c r="P28" s="320">
        <f t="shared" si="2"/>
        <v>60</v>
      </c>
    </row>
    <row r="29" spans="1:16" ht="20.100000000000001" customHeight="1">
      <c r="A29" s="443" t="s">
        <v>261</v>
      </c>
      <c r="B29" s="454" t="str">
        <f>JL!J22</f>
        <v>44040, 10007, 44039, 37976, 42213</v>
      </c>
      <c r="C29" s="442" t="str">
        <f>REPT(JL!I19,1)</f>
        <v>OVAROVÁ VEPŘOVÁ PLEC, ČERSTVÝ CHLÉB, KŘEN, HOŘČICE, STERILOVANÉ FEFERONY</v>
      </c>
      <c r="D29" s="124" t="s">
        <v>50</v>
      </c>
      <c r="E29" s="124"/>
      <c r="F29" s="89"/>
      <c r="G29" s="351">
        <v>20</v>
      </c>
      <c r="H29" s="351"/>
      <c r="I29" s="352"/>
      <c r="J29" s="332"/>
      <c r="K29" s="353"/>
      <c r="L29" s="344"/>
      <c r="M29" s="354"/>
      <c r="N29" s="346"/>
      <c r="O29" s="355">
        <v>60</v>
      </c>
      <c r="P29" s="320">
        <f t="shared" si="2"/>
        <v>80</v>
      </c>
    </row>
    <row r="30" spans="1:16" ht="20.100000000000001" customHeight="1">
      <c r="A30" s="443" t="s">
        <v>261</v>
      </c>
      <c r="B30" s="434" t="str">
        <f>JL!J26</f>
        <v>33821, 10019, 40820</v>
      </c>
      <c r="C30" s="442" t="str">
        <f>REPT(JL!I23,1)</f>
        <v>JITRNICOVÝ PREJT nebo JELÍTKOVÝ TMAVÝ PREJT, VAŘENÉ BRAMBORY, ZELNÝ SALÁT S JARNÍ CIBULKOU</v>
      </c>
      <c r="D30" s="124" t="s">
        <v>50</v>
      </c>
      <c r="E30" s="124"/>
      <c r="F30" s="89"/>
      <c r="G30" s="351">
        <v>20</v>
      </c>
      <c r="H30" s="351"/>
      <c r="I30" s="355"/>
      <c r="J30" s="456" t="s">
        <v>277</v>
      </c>
      <c r="K30" s="353"/>
      <c r="L30" s="357"/>
      <c r="M30" s="354"/>
      <c r="N30" s="346"/>
      <c r="O30" s="355">
        <v>45</v>
      </c>
      <c r="P30" s="320">
        <f t="shared" si="2"/>
        <v>65</v>
      </c>
    </row>
    <row r="31" spans="1:16" ht="20.100000000000001" hidden="1" customHeight="1">
      <c r="A31" s="122"/>
      <c r="B31" s="435"/>
      <c r="C31" s="125" t="e">
        <f>REPT(JL!#REF!,1)</f>
        <v>#REF!</v>
      </c>
      <c r="D31" s="124"/>
      <c r="E31" s="124"/>
      <c r="F31" s="89"/>
      <c r="G31" s="351"/>
      <c r="H31" s="351"/>
      <c r="I31" s="352"/>
      <c r="J31" s="356"/>
      <c r="K31" s="353"/>
      <c r="L31" s="344"/>
      <c r="M31" s="354"/>
      <c r="N31" s="346"/>
      <c r="O31" s="355"/>
      <c r="P31" s="320">
        <f t="shared" si="2"/>
        <v>0</v>
      </c>
    </row>
    <row r="32" spans="1:16" ht="20.100000000000001" customHeight="1">
      <c r="A32" s="451" t="s">
        <v>265</v>
      </c>
      <c r="B32" s="433" t="str">
        <f>JL!J30</f>
        <v>41420, 10019, 10017</v>
      </c>
      <c r="C32" s="123" t="str">
        <f>JL!I27</f>
        <v>Smažený květák, vařené brambory, tatarská omáčka (květák, melanž, mléko, sůl, mouka, olej, tatarka)</v>
      </c>
      <c r="D32" s="124" t="s">
        <v>50</v>
      </c>
      <c r="E32" s="124"/>
      <c r="F32" s="127"/>
      <c r="G32" s="358">
        <v>20</v>
      </c>
      <c r="H32" s="418"/>
      <c r="I32" s="359"/>
      <c r="J32" s="356"/>
      <c r="K32" s="353">
        <v>25</v>
      </c>
      <c r="L32" s="452" t="s">
        <v>266</v>
      </c>
      <c r="M32" s="354"/>
      <c r="N32" s="346"/>
      <c r="O32" s="360">
        <v>30</v>
      </c>
      <c r="P32" s="320">
        <f t="shared" si="2"/>
        <v>75</v>
      </c>
    </row>
    <row r="33" spans="1:17" ht="20.100000000000001" hidden="1" customHeight="1">
      <c r="A33" s="126"/>
      <c r="B33" s="435"/>
      <c r="C33" s="123" t="str">
        <f>JL!H32</f>
        <v>4.</v>
      </c>
      <c r="D33" s="124"/>
      <c r="E33" s="124">
        <v>0</v>
      </c>
      <c r="F33" s="127" t="s">
        <v>50</v>
      </c>
      <c r="G33" s="358"/>
      <c r="H33" s="418"/>
      <c r="I33" s="359"/>
      <c r="J33" s="356"/>
      <c r="K33" s="353"/>
      <c r="L33" s="344"/>
      <c r="M33" s="354"/>
      <c r="N33" s="346"/>
      <c r="O33" s="360"/>
      <c r="P33" s="320">
        <f t="shared" si="2"/>
        <v>0</v>
      </c>
    </row>
    <row r="34" spans="1:17" ht="20.100000000000001" customHeight="1" thickBot="1">
      <c r="A34" s="126"/>
      <c r="B34" s="433" t="str">
        <f>JL!J35</f>
        <v>12114, 10020</v>
      </c>
      <c r="C34" s="316" t="str">
        <f>JL!I32</f>
        <v>Vepřový kotlet se šunkou, pečenou cibulí a smetanou, smažené bramborové hranolky</v>
      </c>
      <c r="D34" s="199" t="s">
        <v>50</v>
      </c>
      <c r="E34" s="130">
        <v>0</v>
      </c>
      <c r="F34" s="127" t="s">
        <v>50</v>
      </c>
      <c r="G34" s="358"/>
      <c r="H34" s="418"/>
      <c r="I34" s="359"/>
      <c r="J34" s="361"/>
      <c r="K34" s="362"/>
      <c r="L34" s="363"/>
      <c r="M34" s="364"/>
      <c r="N34" s="365"/>
      <c r="O34" s="360">
        <v>10</v>
      </c>
      <c r="P34" s="321">
        <f t="shared" si="2"/>
        <v>10</v>
      </c>
    </row>
    <row r="35" spans="1:17" s="157" customFormat="1" ht="20.100000000000001" customHeight="1" thickBot="1">
      <c r="A35" s="449"/>
      <c r="B35" s="436"/>
      <c r="C35" s="450"/>
      <c r="D35" s="176"/>
      <c r="E35" s="155">
        <v>0</v>
      </c>
      <c r="F35" s="132"/>
      <c r="G35" s="444"/>
      <c r="H35" s="444"/>
      <c r="I35" s="444"/>
      <c r="J35" s="444"/>
      <c r="K35" s="444"/>
      <c r="L35" s="444"/>
      <c r="M35" s="231"/>
      <c r="N35" s="243"/>
      <c r="O35" s="444"/>
      <c r="P35" s="322"/>
      <c r="Q35" s="157" t="s">
        <v>267</v>
      </c>
    </row>
    <row r="36" spans="1:17" ht="20.25" customHeight="1" thickBot="1">
      <c r="A36" s="4"/>
      <c r="B36" s="437"/>
      <c r="C36" s="134"/>
      <c r="D36" s="200">
        <f>SUM(D29:D34)</f>
        <v>0</v>
      </c>
      <c r="E36" s="164"/>
      <c r="F36" s="167" t="e">
        <f>F34+F32+F31+F30+F29+F35</f>
        <v>#VALUE!</v>
      </c>
      <c r="G36" s="276">
        <f>SUM(G29:G35)</f>
        <v>60</v>
      </c>
      <c r="H36" s="419"/>
      <c r="I36" s="419">
        <f>SUM(I29:I34)</f>
        <v>0</v>
      </c>
      <c r="J36" s="165"/>
      <c r="K36" s="228">
        <f>K34+K32+K31+K30+K29</f>
        <v>25</v>
      </c>
      <c r="L36" s="165"/>
      <c r="M36" s="232">
        <f>M34+M32+M31+M30+M29</f>
        <v>0</v>
      </c>
      <c r="N36" s="244"/>
      <c r="O36" s="174">
        <f>O29+O30+O31+O32+O33+O34</f>
        <v>145</v>
      </c>
      <c r="P36" s="327">
        <f>P34+P32+P30+P29</f>
        <v>230</v>
      </c>
    </row>
    <row r="37" spans="1:17" s="150" customFormat="1" ht="23.25" customHeight="1">
      <c r="A37" s="145" t="s">
        <v>3</v>
      </c>
      <c r="B37" s="432"/>
      <c r="C37" s="146">
        <f>SUM(C26+1)</f>
        <v>45743</v>
      </c>
      <c r="D37" s="177"/>
      <c r="E37" s="147"/>
      <c r="F37" s="168"/>
      <c r="G37" s="148"/>
      <c r="H37" s="148"/>
      <c r="I37" s="201"/>
      <c r="J37" s="149"/>
      <c r="K37" s="229"/>
      <c r="L37" s="236"/>
      <c r="M37" s="233"/>
      <c r="N37" s="245"/>
      <c r="O37" s="172"/>
      <c r="P37" s="323"/>
    </row>
    <row r="38" spans="1:17" ht="20.100000000000001" customHeight="1">
      <c r="A38" s="122"/>
      <c r="B38" s="433" t="str">
        <f>JL!M14</f>
        <v>8981</v>
      </c>
      <c r="C38" s="123" t="str">
        <f>REPT(JL!L12,1)</f>
        <v>Hnědá s krupicí</v>
      </c>
      <c r="D38" s="124" t="s">
        <v>50</v>
      </c>
      <c r="E38" s="124"/>
      <c r="F38" s="88"/>
      <c r="G38" s="341"/>
      <c r="H38" s="341"/>
      <c r="I38" s="342"/>
      <c r="J38" s="343"/>
      <c r="K38" s="341"/>
      <c r="L38" s="344"/>
      <c r="M38" s="345"/>
      <c r="N38" s="346"/>
      <c r="O38" s="347">
        <v>30</v>
      </c>
      <c r="P38" s="320">
        <f t="shared" ref="P38:P45" si="3">SUM(D38:O38)</f>
        <v>30</v>
      </c>
    </row>
    <row r="39" spans="1:17" ht="20.100000000000001" customHeight="1">
      <c r="A39" s="122"/>
      <c r="B39" s="433" t="str">
        <f>JL!M17</f>
        <v>9029</v>
      </c>
      <c r="C39" s="123" t="str">
        <f>REPT(JL!L15,1)</f>
        <v>Kapustová s paprikou a bramborami</v>
      </c>
      <c r="D39" s="124" t="s">
        <v>50</v>
      </c>
      <c r="E39" s="124"/>
      <c r="F39" s="89"/>
      <c r="G39" s="348">
        <f>G47</f>
        <v>55</v>
      </c>
      <c r="H39" s="348"/>
      <c r="I39" s="349"/>
      <c r="J39" s="343"/>
      <c r="K39" s="350">
        <f>K47</f>
        <v>25</v>
      </c>
      <c r="L39" s="344"/>
      <c r="M39" s="345"/>
      <c r="N39" s="346"/>
      <c r="O39" s="347">
        <v>55</v>
      </c>
      <c r="P39" s="320">
        <f t="shared" si="3"/>
        <v>135</v>
      </c>
    </row>
    <row r="40" spans="1:17" ht="20.100000000000001" customHeight="1">
      <c r="A40" s="226"/>
      <c r="B40" s="434" t="str">
        <f>JL!M22</f>
        <v>15402, 10019, 11853</v>
      </c>
      <c r="C40" s="123" t="str">
        <f>REPT(JL!L19,1)</f>
        <v>Smažený vepřový řízek, vařené brambory s máslem, citron (vepřové maso - pečeně, mouka, vejce, mléko, brambory, pažitka)</v>
      </c>
      <c r="D40" s="124" t="s">
        <v>50</v>
      </c>
      <c r="E40" s="124"/>
      <c r="F40" s="89"/>
      <c r="G40" s="351">
        <v>30</v>
      </c>
      <c r="H40" s="351"/>
      <c r="I40" s="352"/>
      <c r="J40" s="332"/>
      <c r="K40" s="353"/>
      <c r="L40" s="344"/>
      <c r="M40" s="354"/>
      <c r="N40" s="346"/>
      <c r="O40" s="355">
        <v>50</v>
      </c>
      <c r="P40" s="320">
        <f t="shared" si="3"/>
        <v>80</v>
      </c>
    </row>
    <row r="41" spans="1:17" ht="20.100000000000001" customHeight="1">
      <c r="A41" s="122"/>
      <c r="B41" s="434" t="str">
        <f>JL!M26</f>
        <v>9954, 9867</v>
      </c>
      <c r="C41" s="123" t="str">
        <f>REPT(JL!L23,1)</f>
        <v>Francouzské brambory, okurka (brambory, uzené, vejce, mléko, smetana, pepř, sůl, cibule)</v>
      </c>
      <c r="D41" s="124" t="s">
        <v>50</v>
      </c>
      <c r="E41" s="124"/>
      <c r="F41" s="89"/>
      <c r="G41" s="351">
        <v>20</v>
      </c>
      <c r="H41" s="351"/>
      <c r="I41" s="352"/>
      <c r="J41" s="356"/>
      <c r="K41" s="353"/>
      <c r="L41" s="357"/>
      <c r="M41" s="354"/>
      <c r="N41" s="346"/>
      <c r="O41" s="355">
        <v>60</v>
      </c>
      <c r="P41" s="320">
        <f t="shared" si="3"/>
        <v>80</v>
      </c>
    </row>
    <row r="42" spans="1:17" ht="23.25" hidden="1" customHeight="1">
      <c r="A42" s="122"/>
      <c r="B42" s="435"/>
      <c r="C42" s="123" t="e">
        <f>REPT(JL!#REF!,1)</f>
        <v>#REF!</v>
      </c>
      <c r="D42" s="124"/>
      <c r="E42" s="124"/>
      <c r="F42" s="89"/>
      <c r="G42" s="351"/>
      <c r="H42" s="351"/>
      <c r="I42" s="352"/>
      <c r="J42" s="356"/>
      <c r="K42" s="353"/>
      <c r="L42" s="344"/>
      <c r="M42" s="354"/>
      <c r="N42" s="346"/>
      <c r="O42" s="355"/>
      <c r="P42" s="320">
        <f t="shared" si="3"/>
        <v>0</v>
      </c>
    </row>
    <row r="43" spans="1:17" ht="20.100000000000001" customHeight="1">
      <c r="A43" s="126"/>
      <c r="B43" s="433" t="str">
        <f>JL!M30</f>
        <v>10419</v>
      </c>
      <c r="C43" s="123" t="str">
        <f>JL!L27</f>
        <v>Žemlovka s jablky a tvarohem  (veka, vejce, mléko, cukr, jablka, tvaroh tučný, skořice, vanilka, rozinky)</v>
      </c>
      <c r="D43" s="124" t="s">
        <v>50</v>
      </c>
      <c r="E43" s="124"/>
      <c r="F43" s="127"/>
      <c r="G43" s="358">
        <v>5</v>
      </c>
      <c r="H43" s="418"/>
      <c r="I43" s="359"/>
      <c r="J43" s="356"/>
      <c r="K43" s="353">
        <v>25</v>
      </c>
      <c r="L43" s="344"/>
      <c r="M43" s="354"/>
      <c r="N43" s="346"/>
      <c r="O43" s="360">
        <v>20</v>
      </c>
      <c r="P43" s="320">
        <f t="shared" si="3"/>
        <v>50</v>
      </c>
    </row>
    <row r="44" spans="1:17" ht="23.25" hidden="1" customHeight="1">
      <c r="A44" s="122"/>
      <c r="B44" s="435"/>
      <c r="C44" s="123" t="e">
        <f>REPT(JL!#REF!,1)</f>
        <v>#REF!</v>
      </c>
      <c r="D44" s="124"/>
      <c r="E44" s="124"/>
      <c r="F44" s="127"/>
      <c r="G44" s="358"/>
      <c r="H44" s="418"/>
      <c r="I44" s="359"/>
      <c r="J44" s="356"/>
      <c r="K44" s="353"/>
      <c r="L44" s="344"/>
      <c r="M44" s="354"/>
      <c r="N44" s="346"/>
      <c r="O44" s="360"/>
      <c r="P44" s="320">
        <f t="shared" si="3"/>
        <v>0</v>
      </c>
    </row>
    <row r="45" spans="1:17" ht="20.100000000000001" customHeight="1" thickBot="1">
      <c r="A45" s="335"/>
      <c r="B45" s="433" t="str">
        <f>JL!M35</f>
        <v>43881, 10013, 11853</v>
      </c>
      <c r="C45" s="125" t="str">
        <f>REPT(JL!L32,1)</f>
        <v>PEČENÝ TUŇÁK NA MÁSLE S BYLINKAMI, BRAMBORY S MÁSLEM A PAŽITKOU, CITRON</v>
      </c>
      <c r="D45" s="199" t="s">
        <v>50</v>
      </c>
      <c r="E45" s="130"/>
      <c r="F45" s="127"/>
      <c r="G45" s="358"/>
      <c r="H45" s="418"/>
      <c r="I45" s="359"/>
      <c r="J45" s="361"/>
      <c r="K45" s="362"/>
      <c r="L45" s="363"/>
      <c r="M45" s="364"/>
      <c r="N45" s="365"/>
      <c r="O45" s="360">
        <v>10</v>
      </c>
      <c r="P45" s="321">
        <f t="shared" si="3"/>
        <v>10</v>
      </c>
    </row>
    <row r="46" spans="1:17" s="157" customFormat="1" ht="20.100000000000001" customHeight="1" thickBot="1">
      <c r="A46" s="131"/>
      <c r="B46" s="436"/>
      <c r="C46" s="197"/>
      <c r="D46" s="176"/>
      <c r="E46" s="155"/>
      <c r="F46" s="132"/>
      <c r="G46" s="156"/>
      <c r="H46" s="156"/>
      <c r="I46" s="155"/>
      <c r="J46" s="155"/>
      <c r="K46" s="237"/>
      <c r="L46" s="334"/>
      <c r="M46" s="231"/>
      <c r="N46" s="243"/>
      <c r="O46" s="133"/>
      <c r="P46" s="322"/>
    </row>
    <row r="47" spans="1:17" ht="20.25" customHeight="1" thickBot="1">
      <c r="A47" s="4"/>
      <c r="B47" s="437"/>
      <c r="C47" s="135"/>
      <c r="D47" s="200">
        <f>SUM(D40:D45)</f>
        <v>0</v>
      </c>
      <c r="E47" s="164"/>
      <c r="F47" s="167">
        <f>F45+F43+F42+F41+F40+F46</f>
        <v>0</v>
      </c>
      <c r="G47" s="276">
        <f>SUM(G40:G46)</f>
        <v>55</v>
      </c>
      <c r="H47" s="419"/>
      <c r="I47" s="419">
        <f>SUM(I40:I45)</f>
        <v>0</v>
      </c>
      <c r="J47" s="165"/>
      <c r="K47" s="228">
        <f>K45+K43+K42+K41+K40+K46</f>
        <v>25</v>
      </c>
      <c r="L47" s="165"/>
      <c r="M47" s="232">
        <f>M45+M43+M42+M41+M40</f>
        <v>0</v>
      </c>
      <c r="N47" s="244"/>
      <c r="O47" s="174">
        <f>O40+O41+O42+O43+O44+O45</f>
        <v>140</v>
      </c>
      <c r="P47" s="327">
        <f>P45+P43+P41+P40</f>
        <v>220</v>
      </c>
    </row>
    <row r="48" spans="1:17" s="150" customFormat="1" ht="22.5" customHeight="1">
      <c r="A48" s="145" t="s">
        <v>4</v>
      </c>
      <c r="B48" s="432"/>
      <c r="C48" s="146">
        <f>SUM(C37+1)</f>
        <v>45744</v>
      </c>
      <c r="D48" s="177"/>
      <c r="E48" s="147"/>
      <c r="F48" s="168"/>
      <c r="G48" s="148"/>
      <c r="H48" s="148"/>
      <c r="I48" s="201"/>
      <c r="J48" s="149"/>
      <c r="K48" s="229"/>
      <c r="L48" s="236"/>
      <c r="M48" s="233"/>
      <c r="N48" s="245"/>
      <c r="O48" s="172"/>
      <c r="P48" s="323"/>
    </row>
    <row r="49" spans="1:17" ht="20.100000000000001" customHeight="1">
      <c r="A49" s="122"/>
      <c r="B49" s="433" t="str">
        <f>JL!P14</f>
        <v>37562</v>
      </c>
      <c r="C49" s="123" t="str">
        <f>REPT(JL!O12,1)</f>
        <v>Zeleninová se strouháním</v>
      </c>
      <c r="D49" s="124" t="s">
        <v>50</v>
      </c>
      <c r="E49" s="124"/>
      <c r="F49" s="88"/>
      <c r="G49" s="341"/>
      <c r="H49" s="341"/>
      <c r="I49" s="342"/>
      <c r="J49" s="343"/>
      <c r="K49" s="341">
        <f>K58</f>
        <v>25</v>
      </c>
      <c r="L49" s="344"/>
      <c r="M49" s="345"/>
      <c r="N49" s="346"/>
      <c r="O49" s="347">
        <v>20</v>
      </c>
      <c r="P49" s="320">
        <f t="shared" ref="P49:P56" si="4">SUM(D49:O49)</f>
        <v>45</v>
      </c>
    </row>
    <row r="50" spans="1:17" ht="20.100000000000001" customHeight="1">
      <c r="A50" s="122"/>
      <c r="B50" s="433" t="str">
        <f>JL!P17</f>
        <v>9008</v>
      </c>
      <c r="C50" s="123" t="str">
        <f>REPT(JL!O15,1)</f>
        <v>Gulášová polévka s bramborem</v>
      </c>
      <c r="D50" s="124" t="s">
        <v>50</v>
      </c>
      <c r="E50" s="124"/>
      <c r="F50" s="89"/>
      <c r="G50" s="348">
        <f>G58</f>
        <v>60</v>
      </c>
      <c r="H50" s="348"/>
      <c r="I50" s="349"/>
      <c r="J50" s="343"/>
      <c r="K50" s="350"/>
      <c r="L50" s="344"/>
      <c r="M50" s="345"/>
      <c r="N50" s="346"/>
      <c r="O50" s="347">
        <v>70</v>
      </c>
      <c r="P50" s="320">
        <f t="shared" si="4"/>
        <v>130</v>
      </c>
    </row>
    <row r="51" spans="1:17" ht="20.100000000000001" customHeight="1">
      <c r="A51" s="317"/>
      <c r="B51" s="434" t="str">
        <f>JL!P22</f>
        <v>9911, 10006, 9958</v>
      </c>
      <c r="C51" s="315" t="str">
        <f>REPT(JL!O19,1)</f>
        <v>Plněné bramborové knedlíky uzeným masem, dušené zelí, cibulka (uzené, brambory, vejce, mouka, krupice, zelí, cukr, cibule, sůl, olej)</v>
      </c>
      <c r="D51" s="124" t="s">
        <v>50</v>
      </c>
      <c r="E51" s="124"/>
      <c r="F51" s="89"/>
      <c r="G51" s="352">
        <v>15</v>
      </c>
      <c r="H51" s="351"/>
      <c r="I51" s="352"/>
      <c r="J51" s="332"/>
      <c r="K51" s="353">
        <v>25</v>
      </c>
      <c r="L51" s="344"/>
      <c r="M51" s="354"/>
      <c r="N51" s="346"/>
      <c r="O51" s="355">
        <v>60</v>
      </c>
      <c r="P51" s="320">
        <f t="shared" si="4"/>
        <v>100</v>
      </c>
    </row>
    <row r="52" spans="1:17" ht="20.100000000000001" customHeight="1">
      <c r="A52" s="122"/>
      <c r="B52" s="434" t="str">
        <f>JL!P26</f>
        <v>15822, 10101, 9867</v>
      </c>
      <c r="C52" s="123" t="str">
        <f>REPT(JL!O23,1)</f>
        <v>Hovězí karbanátek s kapustou a slaninou, bramborová kaše s máslem, okurka</v>
      </c>
      <c r="D52" s="124" t="s">
        <v>50</v>
      </c>
      <c r="E52" s="124"/>
      <c r="F52" s="89"/>
      <c r="G52" s="351">
        <v>10</v>
      </c>
      <c r="H52" s="351"/>
      <c r="I52" s="352"/>
      <c r="J52" s="356"/>
      <c r="K52" s="353"/>
      <c r="L52" s="357"/>
      <c r="M52" s="354"/>
      <c r="N52" s="346"/>
      <c r="O52" s="355">
        <v>50</v>
      </c>
      <c r="P52" s="320">
        <f t="shared" si="4"/>
        <v>60</v>
      </c>
    </row>
    <row r="53" spans="1:17" ht="23.25" hidden="1" customHeight="1">
      <c r="A53" s="122"/>
      <c r="B53" s="435" t="s">
        <v>188</v>
      </c>
      <c r="C53" s="125" t="e">
        <f>REPT(JL!#REF!,1)</f>
        <v>#REF!</v>
      </c>
      <c r="D53" s="124"/>
      <c r="E53" s="124"/>
      <c r="F53" s="89"/>
      <c r="G53" s="351"/>
      <c r="H53" s="351"/>
      <c r="I53" s="352"/>
      <c r="J53" s="356"/>
      <c r="K53" s="353"/>
      <c r="L53" s="344"/>
      <c r="M53" s="354"/>
      <c r="N53" s="346"/>
      <c r="O53" s="355"/>
      <c r="P53" s="320">
        <f t="shared" si="4"/>
        <v>0</v>
      </c>
    </row>
    <row r="54" spans="1:17" ht="20.100000000000001" customHeight="1">
      <c r="A54" s="122"/>
      <c r="B54" s="433" t="str">
        <f>JL!P30</f>
        <v>44049</v>
      </c>
      <c r="C54" s="123" t="str">
        <f>JL!O27</f>
        <v>Pikantní těstoviny linquine se zeleninou feferonkami, sypané parmezánem (ploché špagety, zelenina, česnek, chilli, bylinky, sůl, vejce a parmezán)</v>
      </c>
      <c r="D54" s="124" t="s">
        <v>50</v>
      </c>
      <c r="E54" s="124"/>
      <c r="F54" s="127"/>
      <c r="G54" s="358">
        <v>5</v>
      </c>
      <c r="H54" s="418"/>
      <c r="I54" s="359"/>
      <c r="J54" s="356"/>
      <c r="K54" s="353"/>
      <c r="L54" s="344"/>
      <c r="M54" s="354"/>
      <c r="N54" s="346"/>
      <c r="O54" s="360">
        <v>10</v>
      </c>
      <c r="P54" s="320">
        <f t="shared" si="4"/>
        <v>15</v>
      </c>
    </row>
    <row r="55" spans="1:17" ht="23.25" hidden="1" customHeight="1">
      <c r="A55" s="122"/>
      <c r="B55" s="435"/>
      <c r="C55" s="123" t="e">
        <f>REPT(JL!#REF!,1)</f>
        <v>#REF!</v>
      </c>
      <c r="D55" s="124"/>
      <c r="E55" s="124"/>
      <c r="F55" s="127"/>
      <c r="G55" s="358"/>
      <c r="H55" s="418"/>
      <c r="I55" s="359"/>
      <c r="J55" s="356"/>
      <c r="K55" s="353"/>
      <c r="L55" s="344"/>
      <c r="M55" s="354"/>
      <c r="N55" s="346"/>
      <c r="O55" s="360"/>
      <c r="P55" s="320">
        <f t="shared" si="4"/>
        <v>0</v>
      </c>
    </row>
    <row r="56" spans="1:17" ht="20.100000000000001" customHeight="1" thickBot="1">
      <c r="A56" s="226"/>
      <c r="B56" s="433" t="str">
        <f>JL!P35</f>
        <v>33396, 22399, 10010</v>
      </c>
      <c r="C56" s="125" t="str">
        <f>REPT(JL!O32,1)</f>
        <v>Vepřový steak, dušená ružičková kapusta, pečené americké brambory (vepřové, sůl, pepř, olej, cibule, r.kapusta, česnek, slanina, mouka)</v>
      </c>
      <c r="D56" s="199" t="s">
        <v>50</v>
      </c>
      <c r="E56" s="130"/>
      <c r="F56" s="127"/>
      <c r="G56" s="441"/>
      <c r="H56" s="418"/>
      <c r="I56" s="359"/>
      <c r="J56" s="361"/>
      <c r="K56" s="362"/>
      <c r="L56" s="363"/>
      <c r="M56" s="364"/>
      <c r="N56" s="365"/>
      <c r="O56" s="360">
        <v>15</v>
      </c>
      <c r="P56" s="321">
        <f t="shared" si="4"/>
        <v>15</v>
      </c>
    </row>
    <row r="57" spans="1:17" s="157" customFormat="1" ht="20.100000000000001" customHeight="1" thickBot="1">
      <c r="A57" s="431" t="s">
        <v>238</v>
      </c>
      <c r="B57" s="436"/>
      <c r="C57" s="428" t="s">
        <v>237</v>
      </c>
      <c r="D57" s="155"/>
      <c r="E57" s="155"/>
      <c r="F57" s="132"/>
      <c r="G57" s="430">
        <v>30</v>
      </c>
      <c r="H57" s="656"/>
      <c r="I57" s="657"/>
      <c r="J57" s="657"/>
      <c r="K57" s="657"/>
      <c r="L57" s="657"/>
      <c r="M57" s="657"/>
      <c r="N57" s="657"/>
      <c r="O57" s="658"/>
      <c r="P57" s="422">
        <f>G57</f>
        <v>30</v>
      </c>
    </row>
    <row r="58" spans="1:17" ht="21" customHeight="1" thickBot="1">
      <c r="A58" s="3" t="s">
        <v>5</v>
      </c>
      <c r="B58" s="438"/>
      <c r="C58" s="275"/>
      <c r="D58" s="200">
        <f>SUM(D51:D56)</f>
        <v>0</v>
      </c>
      <c r="E58" s="164"/>
      <c r="F58" s="167">
        <f>F56+F54+F53+F52+F51+F57</f>
        <v>0</v>
      </c>
      <c r="G58" s="276">
        <f>SUM(G51:G57)</f>
        <v>60</v>
      </c>
      <c r="H58" s="419"/>
      <c r="I58" s="419">
        <f>SUM(I51:I56)</f>
        <v>0</v>
      </c>
      <c r="J58" s="423"/>
      <c r="K58" s="424">
        <f>K56+K54+K53+K52+K51+K57</f>
        <v>25</v>
      </c>
      <c r="L58" s="423"/>
      <c r="M58" s="425">
        <f>M56+M54+M53+M52+M51</f>
        <v>0</v>
      </c>
      <c r="N58" s="426"/>
      <c r="O58" s="427">
        <f>O51+O52+O53+O54+O55+O56</f>
        <v>135</v>
      </c>
      <c r="P58" s="327">
        <f>SUM(P51:P57)</f>
        <v>220</v>
      </c>
      <c r="Q58" s="136"/>
    </row>
    <row r="59" spans="1:17" s="160" customFormat="1" ht="21" customHeight="1" thickBot="1">
      <c r="A59" s="158" t="s">
        <v>9</v>
      </c>
      <c r="B59" s="439"/>
      <c r="C59" s="159"/>
      <c r="D59" s="178" t="s">
        <v>50</v>
      </c>
      <c r="E59" s="161"/>
      <c r="F59" s="169"/>
      <c r="G59" s="162"/>
      <c r="H59" s="162"/>
      <c r="I59" s="203"/>
      <c r="J59" s="161"/>
      <c r="K59" s="230"/>
      <c r="L59" s="203"/>
      <c r="M59" s="234"/>
      <c r="N59" s="239"/>
      <c r="O59" s="163"/>
      <c r="P59" s="328"/>
    </row>
    <row r="60" spans="1:17" s="179" customFormat="1" ht="9" customHeight="1">
      <c r="A60" s="246"/>
      <c r="B60" s="440"/>
      <c r="C60" s="180"/>
      <c r="D60" s="181">
        <f>D58+D47+D36+D25+D14</f>
        <v>0</v>
      </c>
      <c r="E60" s="181"/>
      <c r="F60" s="181" t="e">
        <f>F58+F47+F36+F25+F14</f>
        <v>#VALUE!</v>
      </c>
      <c r="G60" s="181"/>
      <c r="H60" s="181"/>
      <c r="I60" s="182">
        <f>I58+I47+I36+I25+I14</f>
        <v>0</v>
      </c>
      <c r="J60" s="182"/>
      <c r="K60" s="182">
        <f>K58+K47+K36+K25+K14</f>
        <v>100</v>
      </c>
      <c r="L60" s="183"/>
      <c r="M60" s="182">
        <f>M58+M47+M36+M25+M14</f>
        <v>0</v>
      </c>
      <c r="N60" s="240"/>
      <c r="O60" s="184">
        <f>O58+O47+O36+O25+O14</f>
        <v>700</v>
      </c>
      <c r="P60" s="324" t="s">
        <v>68</v>
      </c>
    </row>
    <row r="61" spans="1:17" s="179" customFormat="1" ht="9" customHeight="1">
      <c r="A61" s="655"/>
      <c r="B61" s="655"/>
      <c r="C61" s="655"/>
      <c r="D61" s="181">
        <f>D58+D47+D36+D25+D14</f>
        <v>0</v>
      </c>
      <c r="E61" s="181">
        <f t="shared" ref="E61:O61" si="5">E58+E47+E36+E25+E14</f>
        <v>0</v>
      </c>
      <c r="F61" s="181" t="e">
        <f t="shared" si="5"/>
        <v>#VALUE!</v>
      </c>
      <c r="G61" s="181">
        <f t="shared" si="5"/>
        <v>280</v>
      </c>
      <c r="H61" s="181"/>
      <c r="I61" s="181">
        <f t="shared" si="5"/>
        <v>0</v>
      </c>
      <c r="J61" s="181">
        <f t="shared" si="5"/>
        <v>0</v>
      </c>
      <c r="K61" s="181">
        <f t="shared" si="5"/>
        <v>100</v>
      </c>
      <c r="L61" s="181">
        <f t="shared" si="5"/>
        <v>0</v>
      </c>
      <c r="M61" s="181">
        <f t="shared" si="5"/>
        <v>0</v>
      </c>
      <c r="N61" s="241">
        <f t="shared" si="5"/>
        <v>0</v>
      </c>
      <c r="O61" s="181">
        <f t="shared" si="5"/>
        <v>700</v>
      </c>
      <c r="P61" s="329">
        <f>P58+P47+P36+P25+P14</f>
        <v>1080</v>
      </c>
    </row>
    <row r="62" spans="1:17" s="179" customFormat="1" ht="9" customHeight="1">
      <c r="A62" s="655"/>
      <c r="B62" s="655"/>
      <c r="C62" s="655"/>
      <c r="D62" s="181">
        <f>D61/5</f>
        <v>0</v>
      </c>
      <c r="E62" s="181">
        <f t="shared" ref="E62:O62" si="6">E61/5</f>
        <v>0</v>
      </c>
      <c r="F62" s="181" t="e">
        <f t="shared" si="6"/>
        <v>#VALUE!</v>
      </c>
      <c r="G62" s="181">
        <f t="shared" si="6"/>
        <v>56</v>
      </c>
      <c r="H62" s="181"/>
      <c r="I62" s="181">
        <f t="shared" si="6"/>
        <v>0</v>
      </c>
      <c r="J62" s="181">
        <f t="shared" si="6"/>
        <v>0</v>
      </c>
      <c r="K62" s="181">
        <f t="shared" si="6"/>
        <v>20</v>
      </c>
      <c r="L62" s="181">
        <f t="shared" si="6"/>
        <v>0</v>
      </c>
      <c r="M62" s="181">
        <f t="shared" si="6"/>
        <v>0</v>
      </c>
      <c r="N62" s="241">
        <f t="shared" si="6"/>
        <v>0</v>
      </c>
      <c r="O62" s="181">
        <f t="shared" si="6"/>
        <v>140</v>
      </c>
      <c r="P62" s="330">
        <f>P61/5</f>
        <v>216</v>
      </c>
    </row>
    <row r="63" spans="1:17" ht="170.25" customHeight="1">
      <c r="A63" s="655"/>
      <c r="B63" s="655"/>
      <c r="C63" s="655"/>
    </row>
  </sheetData>
  <mergeCells count="4">
    <mergeCell ref="A1:P1"/>
    <mergeCell ref="A2:C3"/>
    <mergeCell ref="A61:C63"/>
    <mergeCell ref="H57:O57"/>
  </mergeCells>
  <printOptions horizontalCentered="1"/>
  <pageMargins left="0" right="0" top="0" bottom="0" header="0" footer="0"/>
  <pageSetup paperSize="9" scale="50" orientation="portrait" r:id="rId1"/>
  <headerFooter>
    <oddFooter>&amp;L&amp;D&amp;C&amp;P&amp;R&amp;F</oddFooter>
  </headerFooter>
  <rowBreaks count="1" manualBreakCount="1">
    <brk id="58" max="12" man="1"/>
  </rowBreaks>
  <colBreaks count="1" manualBreakCount="1">
    <brk id="5" max="57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99163-9E10-4260-AE4E-40CBBA38C6D0}">
  <sheetPr>
    <tabColor theme="9" tint="-0.249977111117893"/>
  </sheetPr>
  <dimension ref="A1:M137"/>
  <sheetViews>
    <sheetView workbookViewId="0">
      <selection activeCell="F11" sqref="F11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9.2851562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4"/>
      <c r="C1" s="44"/>
      <c r="D1" s="44"/>
      <c r="E1" s="44"/>
      <c r="F1" s="44"/>
      <c r="G1" s="45"/>
      <c r="H1" s="7" t="s">
        <v>11</v>
      </c>
      <c r="I1" s="46">
        <f>JL!B10</f>
        <v>45740</v>
      </c>
      <c r="J1" s="44"/>
      <c r="K1" s="44"/>
      <c r="L1" s="44"/>
      <c r="M1" s="47"/>
    </row>
    <row r="2" spans="1:13" ht="16.5" customHeight="1">
      <c r="A2" s="91" t="s">
        <v>12</v>
      </c>
      <c r="B2" s="9"/>
      <c r="C2" s="10"/>
      <c r="D2" s="92" t="s">
        <v>13</v>
      </c>
      <c r="E2" s="9"/>
      <c r="F2" s="9"/>
      <c r="G2" s="9"/>
      <c r="H2" s="91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8" t="s">
        <v>15</v>
      </c>
      <c r="B3" s="49"/>
      <c r="C3" s="10"/>
      <c r="D3" s="62" t="s">
        <v>71</v>
      </c>
      <c r="E3" s="49"/>
      <c r="F3" s="49"/>
      <c r="G3" s="49"/>
      <c r="H3" s="48" t="s">
        <v>14</v>
      </c>
      <c r="I3" s="93" t="s">
        <v>72</v>
      </c>
      <c r="J3" s="49"/>
      <c r="K3" s="49"/>
      <c r="L3" s="49"/>
      <c r="M3" s="50"/>
    </row>
    <row r="4" spans="1:13" ht="12.95" customHeight="1">
      <c r="A4" s="51"/>
      <c r="B4" s="94"/>
      <c r="C4" s="51"/>
      <c r="D4" s="95"/>
      <c r="E4" s="94"/>
      <c r="F4" s="12"/>
      <c r="G4" s="94"/>
      <c r="H4" s="94"/>
      <c r="I4" s="94"/>
      <c r="J4" s="94"/>
      <c r="K4" s="95"/>
      <c r="L4" s="51"/>
      <c r="M4" s="95"/>
    </row>
    <row r="5" spans="1:13" ht="18" customHeight="1">
      <c r="A5" s="13"/>
      <c r="B5" s="44"/>
      <c r="C5" s="14" t="s">
        <v>16</v>
      </c>
      <c r="D5" s="47"/>
      <c r="E5" s="52" t="s">
        <v>17</v>
      </c>
      <c r="F5" s="15" t="s">
        <v>18</v>
      </c>
      <c r="G5" s="44" t="s">
        <v>19</v>
      </c>
      <c r="H5" s="44"/>
      <c r="I5" s="16" t="s">
        <v>20</v>
      </c>
      <c r="J5" s="16" t="s">
        <v>21</v>
      </c>
      <c r="K5" s="47"/>
      <c r="L5" s="92" t="s">
        <v>22</v>
      </c>
      <c r="M5" s="10"/>
    </row>
    <row r="6" spans="1:13" ht="15.75" customHeight="1">
      <c r="A6" s="53"/>
      <c r="B6" s="94"/>
      <c r="C6" s="51"/>
      <c r="D6" s="95"/>
      <c r="E6" s="96" t="s">
        <v>23</v>
      </c>
      <c r="F6" s="12"/>
      <c r="G6" s="17" t="s">
        <v>24</v>
      </c>
      <c r="H6" s="52" t="s">
        <v>5</v>
      </c>
      <c r="I6" s="16" t="s">
        <v>25</v>
      </c>
      <c r="J6" s="18" t="s">
        <v>26</v>
      </c>
      <c r="K6" s="95"/>
      <c r="L6" s="96" t="s">
        <v>27</v>
      </c>
      <c r="M6" s="19" t="s">
        <v>28</v>
      </c>
    </row>
    <row r="7" spans="1:13">
      <c r="A7" s="54"/>
      <c r="B7" s="49"/>
      <c r="C7" s="55"/>
      <c r="D7" s="56"/>
      <c r="E7" s="49"/>
      <c r="F7" s="57"/>
      <c r="G7" s="55"/>
      <c r="H7" s="49"/>
      <c r="I7" s="16"/>
      <c r="J7" s="16"/>
      <c r="K7" s="56"/>
      <c r="L7" s="58" t="s">
        <v>29</v>
      </c>
      <c r="M7" s="59" t="s">
        <v>30</v>
      </c>
    </row>
    <row r="8" spans="1:13">
      <c r="A8" s="97">
        <v>1</v>
      </c>
      <c r="B8" s="20"/>
      <c r="C8" s="97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140" t="s">
        <v>59</v>
      </c>
      <c r="B9" s="141"/>
      <c r="C9" s="92" t="str">
        <f>JL!C12</f>
        <v>Hovězí s vaječnou sedlinou</v>
      </c>
      <c r="D9" s="10"/>
      <c r="E9" s="20" t="s">
        <v>31</v>
      </c>
      <c r="F9" s="22"/>
      <c r="G9" s="23"/>
      <c r="H9" s="24"/>
      <c r="I9" s="24"/>
      <c r="J9" s="25"/>
      <c r="K9" s="94"/>
      <c r="L9" s="100"/>
      <c r="M9" s="95"/>
    </row>
    <row r="10" spans="1:13" ht="18.95" customHeight="1">
      <c r="A10" s="140" t="s">
        <v>60</v>
      </c>
      <c r="B10" s="141"/>
      <c r="C10" s="92" t="str">
        <f>JL!C15</f>
        <v>Zelná bílá se slaninou a bramborami</v>
      </c>
      <c r="D10" s="10"/>
      <c r="E10" s="96" t="s">
        <v>31</v>
      </c>
      <c r="F10" s="22"/>
      <c r="G10" s="101"/>
      <c r="H10" s="24"/>
      <c r="I10" s="26"/>
      <c r="J10" s="25"/>
      <c r="K10" s="9"/>
      <c r="L10" s="100"/>
      <c r="M10" s="10"/>
    </row>
    <row r="11" spans="1:13" ht="18.95" customHeight="1">
      <c r="A11" s="140" t="s">
        <v>80</v>
      </c>
      <c r="B11" s="142"/>
      <c r="C11" s="103" t="str">
        <f>JL!C19</f>
        <v>Hovězí vařené zadní, koprová omáčka, houskové knedlíky (hovězí maso, mléko, smetana, kopr, cukr, sůl, ocet, mouka, máslo)</v>
      </c>
      <c r="D11" s="10"/>
      <c r="E11" s="20" t="s">
        <v>31</v>
      </c>
      <c r="F11" s="22"/>
      <c r="G11" s="27"/>
      <c r="H11" s="104"/>
      <c r="I11" s="26"/>
      <c r="J11" s="25"/>
      <c r="K11" s="94"/>
      <c r="L11" s="105"/>
      <c r="M11" s="95"/>
    </row>
    <row r="12" spans="1:13" ht="18.95" customHeight="1">
      <c r="A12" s="140" t="s">
        <v>81</v>
      </c>
      <c r="B12" s="143"/>
      <c r="C12" s="103" t="str">
        <f>JL!C23</f>
        <v>Pečená sekaná, bramborová kaše, okurka (mleté maso, cibule, uzená slanina, máčená žemle, česnek, majoránka)</v>
      </c>
      <c r="D12" s="10"/>
      <c r="E12" s="96" t="s">
        <v>31</v>
      </c>
      <c r="F12" s="22"/>
      <c r="G12" s="27"/>
      <c r="H12" s="24"/>
      <c r="I12" s="26"/>
      <c r="J12" s="25"/>
      <c r="K12" s="9"/>
      <c r="L12" s="100"/>
      <c r="M12" s="10"/>
    </row>
    <row r="13" spans="1:13" ht="18.95" customHeight="1">
      <c r="A13" s="140" t="s">
        <v>75</v>
      </c>
      <c r="B13" s="143"/>
      <c r="C13" s="103" t="str">
        <f>JL!C27</f>
        <v>Fazolová směs s rajčaty a bramborami, vařené vejce, chléb (fazole bílé, fazole tmavé, paprika, rajčata, brambory, česnek, protlak, koření, pepř, sůl)</v>
      </c>
      <c r="D13" s="10"/>
      <c r="E13" s="20" t="s">
        <v>31</v>
      </c>
      <c r="F13" s="22"/>
      <c r="G13" s="27"/>
      <c r="H13" s="24"/>
      <c r="I13" s="28"/>
      <c r="J13" s="25"/>
      <c r="K13" s="9"/>
      <c r="L13" s="100"/>
      <c r="M13" s="10"/>
    </row>
    <row r="14" spans="1:13" ht="18.95" customHeight="1">
      <c r="A14" s="140" t="s">
        <v>76</v>
      </c>
      <c r="B14" s="144"/>
      <c r="C14" s="103" t="str">
        <f>JL!C32</f>
        <v>Kuřecí steak zapečený se šunkou, broskví a sýrem, smažené krokety (kuřecí prsa, broskve, sýr, šunka, sůl, pepř, mouka )</v>
      </c>
      <c r="D14" s="10"/>
      <c r="E14" s="20" t="s">
        <v>31</v>
      </c>
      <c r="F14" s="22"/>
      <c r="G14" s="27"/>
      <c r="H14" s="24"/>
      <c r="I14" s="28"/>
      <c r="J14" s="25"/>
      <c r="K14" s="94"/>
      <c r="L14" s="105"/>
      <c r="M14" s="95"/>
    </row>
    <row r="15" spans="1:13" ht="18.95" customHeight="1">
      <c r="A15" s="108"/>
      <c r="B15" s="109"/>
      <c r="C15" s="659"/>
      <c r="D15" s="660"/>
      <c r="E15" s="20"/>
      <c r="F15" s="22"/>
      <c r="G15" s="27"/>
      <c r="H15" s="24"/>
      <c r="I15" s="28"/>
      <c r="J15" s="25"/>
      <c r="K15" s="9"/>
      <c r="L15" s="100"/>
      <c r="M15" s="10"/>
    </row>
    <row r="16" spans="1:13" ht="18.95" customHeight="1">
      <c r="A16" s="92"/>
      <c r="B16" s="94"/>
      <c r="C16" s="92"/>
      <c r="D16" s="10"/>
      <c r="E16" s="20"/>
      <c r="F16" s="22"/>
      <c r="G16" s="29"/>
      <c r="H16" s="24"/>
      <c r="I16" s="28"/>
      <c r="J16" s="25"/>
      <c r="K16" s="94"/>
      <c r="L16" s="105"/>
      <c r="M16" s="95"/>
    </row>
    <row r="17" spans="1:13" ht="18.95" customHeight="1">
      <c r="A17" s="92"/>
      <c r="B17" s="9"/>
      <c r="C17" s="110"/>
      <c r="D17" s="111"/>
      <c r="E17" s="20"/>
      <c r="F17" s="22"/>
      <c r="G17" s="29"/>
      <c r="H17" s="24"/>
      <c r="I17" s="26"/>
      <c r="J17" s="25"/>
      <c r="K17" s="9"/>
      <c r="L17" s="100"/>
      <c r="M17" s="10"/>
    </row>
    <row r="18" spans="1:13" ht="36" customHeight="1">
      <c r="A18" s="97"/>
      <c r="B18" s="94"/>
      <c r="C18" s="92"/>
      <c r="D18" s="10"/>
      <c r="E18" s="20"/>
      <c r="F18" s="22"/>
      <c r="G18" s="29"/>
      <c r="H18" s="24"/>
      <c r="I18" s="28"/>
      <c r="J18" s="25"/>
      <c r="K18" s="94"/>
      <c r="L18" s="105"/>
      <c r="M18" s="95"/>
    </row>
    <row r="19" spans="1:13" ht="18.95" customHeight="1">
      <c r="A19" s="92"/>
      <c r="B19" s="9"/>
      <c r="C19" s="92"/>
      <c r="D19" s="10"/>
      <c r="E19" s="20"/>
      <c r="F19" s="22"/>
      <c r="G19" s="29"/>
      <c r="H19" s="24"/>
      <c r="I19" s="26"/>
      <c r="J19" s="25"/>
      <c r="K19" s="9"/>
      <c r="L19" s="100"/>
      <c r="M19" s="10"/>
    </row>
    <row r="20" spans="1:13" ht="18.95" customHeight="1">
      <c r="A20" s="92"/>
      <c r="B20" s="9"/>
      <c r="C20" s="92"/>
      <c r="D20" s="10"/>
      <c r="E20" s="20"/>
      <c r="F20" s="22"/>
      <c r="G20" s="29"/>
      <c r="H20" s="24"/>
      <c r="I20" s="26"/>
      <c r="J20" s="25"/>
      <c r="K20" s="9"/>
      <c r="L20" s="100"/>
      <c r="M20" s="10"/>
    </row>
    <row r="21" spans="1:13" ht="18.95" customHeight="1">
      <c r="A21" s="92"/>
      <c r="B21" s="9"/>
      <c r="C21" s="92"/>
      <c r="D21" s="9"/>
      <c r="E21" s="22"/>
      <c r="F21" s="22"/>
      <c r="G21" s="30"/>
      <c r="H21" s="24"/>
      <c r="I21" s="16"/>
      <c r="J21" s="16"/>
      <c r="K21" s="16"/>
      <c r="L21" s="100"/>
      <c r="M21" s="16"/>
    </row>
    <row r="22" spans="1:13" ht="18.95" customHeight="1">
      <c r="A22" s="60" t="s">
        <v>32</v>
      </c>
      <c r="H22" s="31"/>
      <c r="K22" s="32"/>
      <c r="L22" s="94"/>
      <c r="M22" s="95"/>
    </row>
    <row r="23" spans="1:13">
      <c r="A23" s="92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2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1"/>
      <c r="B25" s="94"/>
      <c r="C25" s="94"/>
      <c r="E25" s="112" t="s">
        <v>36</v>
      </c>
      <c r="F25" s="94"/>
      <c r="G25" s="94"/>
      <c r="H25" s="112" t="s">
        <v>37</v>
      </c>
      <c r="I25" s="94"/>
      <c r="J25" s="94" t="s">
        <v>42</v>
      </c>
      <c r="K25" s="94"/>
      <c r="L25" s="94"/>
      <c r="M25" s="95"/>
    </row>
    <row r="26" spans="1:13">
      <c r="A26" s="55" t="s">
        <v>38</v>
      </c>
      <c r="B26" s="49"/>
      <c r="C26" s="49" t="s">
        <v>39</v>
      </c>
      <c r="D26" s="113"/>
      <c r="E26" s="49" t="s">
        <v>40</v>
      </c>
      <c r="F26" s="49"/>
      <c r="G26" s="49" t="s">
        <v>39</v>
      </c>
      <c r="H26" s="49"/>
      <c r="I26" s="49"/>
      <c r="J26" s="49"/>
      <c r="K26" s="49"/>
      <c r="L26" s="49"/>
      <c r="M26" s="56"/>
    </row>
    <row r="27" spans="1:13" ht="84.95" customHeight="1">
      <c r="A27" s="661" t="s">
        <v>49</v>
      </c>
      <c r="B27" s="662"/>
      <c r="C27" s="662"/>
      <c r="D27" s="662"/>
      <c r="E27" s="662"/>
      <c r="F27" s="662"/>
      <c r="G27" s="662"/>
      <c r="H27" s="662"/>
      <c r="I27" s="662"/>
      <c r="J27" s="662"/>
      <c r="K27" s="662"/>
      <c r="L27" s="662"/>
      <c r="M27" s="663"/>
    </row>
    <row r="28" spans="1:13" ht="35.1" customHeight="1">
      <c r="A28" s="6" t="s">
        <v>41</v>
      </c>
      <c r="B28" s="44"/>
      <c r="C28" s="44"/>
      <c r="D28" s="44"/>
      <c r="E28" s="44"/>
      <c r="F28" s="44"/>
      <c r="G28" s="45"/>
      <c r="H28" s="7" t="s">
        <v>11</v>
      </c>
      <c r="I28" s="46">
        <f>I1+1</f>
        <v>45741</v>
      </c>
      <c r="J28" s="44"/>
      <c r="K28" s="44"/>
      <c r="L28" s="44"/>
      <c r="M28" s="47"/>
    </row>
    <row r="29" spans="1:13" ht="16.5" customHeight="1">
      <c r="A29" s="91" t="s">
        <v>12</v>
      </c>
      <c r="B29" s="9"/>
      <c r="C29" s="10"/>
      <c r="D29" s="92" t="s">
        <v>13</v>
      </c>
      <c r="E29" s="9"/>
      <c r="F29" s="9"/>
      <c r="G29" s="9"/>
      <c r="H29" s="91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8" t="s">
        <v>15</v>
      </c>
      <c r="B30" s="49"/>
      <c r="C30" s="10"/>
      <c r="D30" s="62" t="str">
        <f>D3</f>
        <v xml:space="preserve">EYELEVEL - JENEČ </v>
      </c>
      <c r="E30" s="49"/>
      <c r="F30" s="49"/>
      <c r="G30" s="49"/>
      <c r="H30" s="48" t="s">
        <v>14</v>
      </c>
      <c r="I30" s="93" t="str">
        <f>I3</f>
        <v>731 438 517, 776 107 716</v>
      </c>
      <c r="J30" s="49"/>
      <c r="K30" s="49"/>
      <c r="L30" s="49"/>
      <c r="M30" s="50"/>
    </row>
    <row r="31" spans="1:13" ht="12.95" customHeight="1">
      <c r="A31" s="51"/>
      <c r="B31" s="94"/>
      <c r="C31" s="51"/>
      <c r="D31" s="95"/>
      <c r="E31" s="94"/>
      <c r="F31" s="12"/>
      <c r="G31" s="94"/>
      <c r="H31" s="94"/>
      <c r="I31" s="94"/>
      <c r="J31" s="94"/>
      <c r="K31" s="95"/>
      <c r="L31" s="51"/>
      <c r="M31" s="95"/>
    </row>
    <row r="32" spans="1:13" ht="18" customHeight="1">
      <c r="A32" s="13"/>
      <c r="B32" s="44"/>
      <c r="C32" s="14" t="s">
        <v>16</v>
      </c>
      <c r="D32" s="47"/>
      <c r="E32" s="52" t="s">
        <v>17</v>
      </c>
      <c r="F32" s="15" t="s">
        <v>18</v>
      </c>
      <c r="G32" s="44" t="s">
        <v>19</v>
      </c>
      <c r="H32" s="44"/>
      <c r="I32" s="16" t="s">
        <v>20</v>
      </c>
      <c r="J32" s="16" t="s">
        <v>21</v>
      </c>
      <c r="K32" s="47"/>
      <c r="L32" s="92" t="s">
        <v>22</v>
      </c>
      <c r="M32" s="10"/>
    </row>
    <row r="33" spans="1:13" ht="15.75" customHeight="1">
      <c r="A33" s="53"/>
      <c r="B33" s="94"/>
      <c r="C33" s="51"/>
      <c r="D33" s="95"/>
      <c r="E33" s="96" t="s">
        <v>23</v>
      </c>
      <c r="F33" s="12"/>
      <c r="G33" s="17" t="s">
        <v>24</v>
      </c>
      <c r="H33" s="52" t="s">
        <v>5</v>
      </c>
      <c r="I33" s="16" t="s">
        <v>25</v>
      </c>
      <c r="J33" s="18" t="s">
        <v>26</v>
      </c>
      <c r="K33" s="95"/>
      <c r="L33" s="96" t="s">
        <v>27</v>
      </c>
      <c r="M33" s="19" t="s">
        <v>28</v>
      </c>
    </row>
    <row r="34" spans="1:13">
      <c r="A34" s="54"/>
      <c r="B34" s="49"/>
      <c r="C34" s="55"/>
      <c r="D34" s="56"/>
      <c r="E34" s="49"/>
      <c r="F34" s="57"/>
      <c r="G34" s="55"/>
      <c r="H34" s="49"/>
      <c r="I34" s="16"/>
      <c r="J34" s="16"/>
      <c r="K34" s="56"/>
      <c r="L34" s="58" t="s">
        <v>29</v>
      </c>
      <c r="M34" s="59" t="s">
        <v>30</v>
      </c>
    </row>
    <row r="35" spans="1:13">
      <c r="A35" s="97">
        <v>1</v>
      </c>
      <c r="B35" s="20"/>
      <c r="C35" s="97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140" t="s">
        <v>59</v>
      </c>
      <c r="B36" s="141"/>
      <c r="C36" s="114" t="str">
        <f>JL!F12</f>
        <v>ZABÍJAČKOVÁ POLÉVKA S KROUPAMI</v>
      </c>
      <c r="D36" s="10"/>
      <c r="E36" s="20" t="s">
        <v>31</v>
      </c>
      <c r="F36" s="22"/>
      <c r="G36" s="23"/>
      <c r="H36" s="24"/>
      <c r="I36" s="24"/>
      <c r="J36" s="25"/>
      <c r="K36" s="94"/>
      <c r="L36" s="100"/>
      <c r="M36" s="95"/>
    </row>
    <row r="37" spans="1:13" ht="18.95" customHeight="1">
      <c r="A37" s="140" t="s">
        <v>60</v>
      </c>
      <c r="B37" s="141"/>
      <c r="C37" s="92" t="str">
        <f>JL!F15</f>
        <v>Brokolicový krém</v>
      </c>
      <c r="D37" s="10"/>
      <c r="E37" s="96" t="s">
        <v>31</v>
      </c>
      <c r="F37" s="22"/>
      <c r="G37" s="101"/>
      <c r="H37" s="24"/>
      <c r="I37" s="26"/>
      <c r="J37" s="25"/>
      <c r="K37" s="9"/>
      <c r="L37" s="100"/>
      <c r="M37" s="10"/>
    </row>
    <row r="38" spans="1:13" ht="18.95" customHeight="1">
      <c r="A38" s="140" t="s">
        <v>80</v>
      </c>
      <c r="B38" s="142"/>
      <c r="C38" s="103" t="str">
        <f>JL!F19</f>
        <v>JITRNICE nebo JELÍTKO, VAŘENÉ BRAMBORY, SALÁT Z KYSANÉHO ZELÍ S CIBULÍ</v>
      </c>
      <c r="D38" s="10"/>
      <c r="E38" s="20" t="s">
        <v>31</v>
      </c>
      <c r="F38" s="22"/>
      <c r="G38" s="27"/>
      <c r="H38" s="24"/>
      <c r="I38" s="26"/>
      <c r="J38" s="25"/>
      <c r="K38" s="94"/>
      <c r="L38" s="105"/>
      <c r="M38" s="95"/>
    </row>
    <row r="39" spans="1:13" ht="18.95" customHeight="1">
      <c r="A39" s="140" t="s">
        <v>81</v>
      </c>
      <c r="B39" s="143"/>
      <c r="C39" s="103" t="str">
        <f>JL!F23</f>
        <v>TRADIČNÍ ZABÍJAČKOVÝ GULÁŠ ZDOBENÝ CIBULÍ (VEPŘOVÁ PLEC, VEPŘOVÝ BOK, VEPŘOVÉ BROBY), HOUSKOVÉ KNEDLÍKY</v>
      </c>
      <c r="D39" s="10"/>
      <c r="E39" s="96" t="s">
        <v>31</v>
      </c>
      <c r="F39" s="22"/>
      <c r="G39" s="27"/>
      <c r="H39" s="24"/>
      <c r="I39" s="28"/>
      <c r="J39" s="25"/>
      <c r="K39" s="94"/>
      <c r="L39" s="100"/>
      <c r="M39" s="95"/>
    </row>
    <row r="40" spans="1:13" ht="18.95" customHeight="1">
      <c r="A40" s="140" t="s">
        <v>75</v>
      </c>
      <c r="B40" s="143"/>
      <c r="C40" s="103" t="str">
        <f>JL!F27</f>
        <v>Balkánský džuveč ze sojovým masem, paprikami a rajčaty, sypaný sýrem balkánského typu</v>
      </c>
      <c r="D40" s="10"/>
      <c r="E40" s="20" t="s">
        <v>31</v>
      </c>
      <c r="F40" s="22"/>
      <c r="G40" s="27"/>
      <c r="H40" s="24"/>
      <c r="I40" s="28"/>
      <c r="J40" s="25"/>
      <c r="K40" s="9"/>
      <c r="L40" s="105"/>
      <c r="M40" s="10"/>
    </row>
    <row r="41" spans="1:13" ht="18.95" customHeight="1">
      <c r="A41" s="140" t="s">
        <v>76</v>
      </c>
      <c r="B41" s="144"/>
      <c r="C41" s="103" t="str">
        <f>JL!F32</f>
        <v>Anglická vepřová játra, americké brambory, tatarská omáčka (játra, sůl, pepř, worčestr, mouka, cibule)</v>
      </c>
      <c r="D41" s="10"/>
      <c r="E41" s="20" t="s">
        <v>31</v>
      </c>
      <c r="F41" s="22"/>
      <c r="G41" s="27"/>
      <c r="H41" s="24"/>
      <c r="I41" s="28"/>
      <c r="J41" s="25"/>
      <c r="K41" s="94"/>
      <c r="L41" s="105"/>
      <c r="M41" s="95"/>
    </row>
    <row r="42" spans="1:13" ht="18.95" customHeight="1">
      <c r="A42" s="108"/>
      <c r="B42" s="109"/>
      <c r="C42" s="659"/>
      <c r="D42" s="660"/>
      <c r="E42" s="20"/>
      <c r="F42" s="22"/>
      <c r="G42" s="27"/>
      <c r="H42" s="24"/>
      <c r="I42" s="115"/>
      <c r="J42" s="25"/>
      <c r="K42" s="9"/>
      <c r="L42" s="100"/>
      <c r="M42" s="10"/>
    </row>
    <row r="43" spans="1:13" ht="18.95" customHeight="1">
      <c r="A43" s="92"/>
      <c r="B43" s="94"/>
      <c r="C43" s="92"/>
      <c r="D43" s="10"/>
      <c r="E43" s="20"/>
      <c r="F43" s="22"/>
      <c r="G43" s="29"/>
      <c r="H43" s="24"/>
      <c r="I43" s="28"/>
      <c r="J43" s="25"/>
      <c r="K43" s="94"/>
      <c r="L43" s="105"/>
      <c r="M43" s="95"/>
    </row>
    <row r="44" spans="1:13" ht="18.95" customHeight="1">
      <c r="A44" s="92"/>
      <c r="B44" s="9"/>
      <c r="C44" s="110"/>
      <c r="D44" s="111"/>
      <c r="E44" s="20"/>
      <c r="F44" s="22"/>
      <c r="G44" s="29"/>
      <c r="H44" s="24"/>
      <c r="I44" s="26"/>
      <c r="J44" s="25"/>
      <c r="K44" s="9"/>
      <c r="L44" s="100"/>
      <c r="M44" s="10"/>
    </row>
    <row r="45" spans="1:13" ht="36" customHeight="1">
      <c r="A45" s="97"/>
      <c r="B45" s="94"/>
      <c r="C45" s="92"/>
      <c r="D45" s="10"/>
      <c r="E45" s="20"/>
      <c r="F45" s="22"/>
      <c r="G45" s="29"/>
      <c r="H45" s="24"/>
      <c r="I45" s="28"/>
      <c r="J45" s="25"/>
      <c r="K45" s="94"/>
      <c r="L45" s="105"/>
      <c r="M45" s="95"/>
    </row>
    <row r="46" spans="1:13" ht="18.95" customHeight="1">
      <c r="A46" s="92"/>
      <c r="B46" s="9"/>
      <c r="C46" s="92"/>
      <c r="D46" s="10"/>
      <c r="E46" s="20"/>
      <c r="F46" s="22"/>
      <c r="G46" s="29"/>
      <c r="H46" s="24"/>
      <c r="I46" s="26"/>
      <c r="J46" s="25"/>
      <c r="K46" s="9"/>
      <c r="L46" s="100"/>
      <c r="M46" s="10"/>
    </row>
    <row r="47" spans="1:13" ht="18.95" customHeight="1">
      <c r="A47" s="92"/>
      <c r="B47" s="9"/>
      <c r="C47" s="92"/>
      <c r="D47" s="10"/>
      <c r="E47" s="20"/>
      <c r="F47" s="22"/>
      <c r="G47" s="29"/>
      <c r="H47" s="24"/>
      <c r="I47" s="26"/>
      <c r="J47" s="25"/>
      <c r="K47" s="9"/>
      <c r="L47" s="100"/>
      <c r="M47" s="10"/>
    </row>
    <row r="48" spans="1:13" ht="18.95" customHeight="1">
      <c r="A48" s="92"/>
      <c r="B48" s="9"/>
      <c r="C48" s="92"/>
      <c r="D48" s="9"/>
      <c r="E48" s="22"/>
      <c r="F48" s="22"/>
      <c r="G48" s="30"/>
      <c r="H48" s="24"/>
      <c r="I48" s="16"/>
      <c r="J48" s="16"/>
      <c r="K48" s="16"/>
      <c r="L48" s="100"/>
      <c r="M48" s="16"/>
    </row>
    <row r="49" spans="1:13" ht="18.95" customHeight="1">
      <c r="A49" s="60" t="s">
        <v>32</v>
      </c>
      <c r="H49" s="31"/>
      <c r="K49" s="32"/>
      <c r="L49" s="94"/>
      <c r="M49" s="95"/>
    </row>
    <row r="50" spans="1:13">
      <c r="A50" s="92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2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1"/>
      <c r="B52" s="94"/>
      <c r="C52" s="94"/>
      <c r="E52" s="112" t="s">
        <v>36</v>
      </c>
      <c r="F52" s="94"/>
      <c r="G52" s="94"/>
      <c r="H52" s="112" t="s">
        <v>37</v>
      </c>
      <c r="I52" s="94"/>
      <c r="J52" s="94" t="s">
        <v>42</v>
      </c>
      <c r="K52" s="94"/>
      <c r="L52" s="94"/>
      <c r="M52" s="95"/>
    </row>
    <row r="53" spans="1:13">
      <c r="A53" s="55" t="s">
        <v>38</v>
      </c>
      <c r="B53" s="49"/>
      <c r="C53" s="49" t="s">
        <v>39</v>
      </c>
      <c r="D53" s="113"/>
      <c r="E53" s="49" t="s">
        <v>40</v>
      </c>
      <c r="F53" s="49"/>
      <c r="G53" s="49" t="s">
        <v>39</v>
      </c>
      <c r="H53" s="49"/>
      <c r="I53" s="49"/>
      <c r="J53" s="49"/>
      <c r="K53" s="49"/>
      <c r="L53" s="49"/>
      <c r="M53" s="56"/>
    </row>
    <row r="54" spans="1:13" ht="84.95" customHeight="1">
      <c r="A54" s="661" t="s">
        <v>49</v>
      </c>
      <c r="B54" s="662"/>
      <c r="C54" s="662"/>
      <c r="D54" s="662"/>
      <c r="E54" s="662"/>
      <c r="F54" s="662"/>
      <c r="G54" s="662"/>
      <c r="H54" s="662"/>
      <c r="I54" s="662"/>
      <c r="J54" s="662"/>
      <c r="K54" s="662"/>
      <c r="L54" s="662"/>
      <c r="M54" s="663"/>
    </row>
    <row r="55" spans="1:13" ht="35.1" customHeight="1">
      <c r="A55" s="6" t="s">
        <v>41</v>
      </c>
      <c r="B55" s="44"/>
      <c r="C55" s="44"/>
      <c r="D55" s="44"/>
      <c r="E55" s="44"/>
      <c r="F55" s="44"/>
      <c r="G55" s="45"/>
      <c r="H55" s="7" t="s">
        <v>11</v>
      </c>
      <c r="I55" s="46">
        <f>I28+1</f>
        <v>45742</v>
      </c>
      <c r="J55" s="44"/>
      <c r="K55" s="44"/>
      <c r="L55" s="44"/>
      <c r="M55" s="47"/>
    </row>
    <row r="56" spans="1:13" ht="16.5" customHeight="1">
      <c r="A56" s="91" t="s">
        <v>12</v>
      </c>
      <c r="B56" s="9"/>
      <c r="C56" s="10"/>
      <c r="D56" s="92" t="s">
        <v>13</v>
      </c>
      <c r="E56" s="9"/>
      <c r="F56" s="9"/>
      <c r="G56" s="9"/>
      <c r="H56" s="91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8" t="s">
        <v>15</v>
      </c>
      <c r="B57" s="49"/>
      <c r="C57" s="10"/>
      <c r="D57" s="62" t="str">
        <f>D30</f>
        <v xml:space="preserve">EYELEVEL - JENEČ </v>
      </c>
      <c r="E57" s="49"/>
      <c r="F57" s="49"/>
      <c r="G57" s="49"/>
      <c r="H57" s="48" t="s">
        <v>14</v>
      </c>
      <c r="I57" s="93" t="str">
        <f>I30</f>
        <v>731 438 517, 776 107 716</v>
      </c>
      <c r="J57" s="49"/>
      <c r="K57" s="49"/>
      <c r="L57" s="49"/>
      <c r="M57" s="50"/>
    </row>
    <row r="58" spans="1:13" ht="12.95" customHeight="1">
      <c r="A58" s="51"/>
      <c r="B58" s="94"/>
      <c r="C58" s="51"/>
      <c r="D58" s="95"/>
      <c r="E58" s="94"/>
      <c r="F58" s="12"/>
      <c r="G58" s="94"/>
      <c r="H58" s="94"/>
      <c r="I58" s="94"/>
      <c r="J58" s="94"/>
      <c r="K58" s="95"/>
      <c r="L58" s="51"/>
      <c r="M58" s="95"/>
    </row>
    <row r="59" spans="1:13" ht="18" customHeight="1">
      <c r="A59" s="13"/>
      <c r="B59" s="44"/>
      <c r="C59" s="14" t="s">
        <v>16</v>
      </c>
      <c r="D59" s="47"/>
      <c r="E59" s="52" t="s">
        <v>17</v>
      </c>
      <c r="F59" s="15" t="s">
        <v>18</v>
      </c>
      <c r="G59" s="44" t="s">
        <v>19</v>
      </c>
      <c r="H59" s="44"/>
      <c r="I59" s="16" t="s">
        <v>20</v>
      </c>
      <c r="J59" s="16" t="s">
        <v>21</v>
      </c>
      <c r="K59" s="47"/>
      <c r="L59" s="92" t="s">
        <v>22</v>
      </c>
      <c r="M59" s="10"/>
    </row>
    <row r="60" spans="1:13" ht="15.75" customHeight="1">
      <c r="A60" s="53"/>
      <c r="B60" s="94"/>
      <c r="C60" s="51"/>
      <c r="D60" s="95"/>
      <c r="E60" s="96" t="s">
        <v>23</v>
      </c>
      <c r="F60" s="12"/>
      <c r="G60" s="17" t="s">
        <v>24</v>
      </c>
      <c r="H60" s="52" t="s">
        <v>5</v>
      </c>
      <c r="I60" s="16" t="s">
        <v>25</v>
      </c>
      <c r="J60" s="18" t="s">
        <v>26</v>
      </c>
      <c r="K60" s="95"/>
      <c r="L60" s="96" t="s">
        <v>27</v>
      </c>
      <c r="M60" s="19" t="s">
        <v>28</v>
      </c>
    </row>
    <row r="61" spans="1:13">
      <c r="A61" s="54"/>
      <c r="B61" s="49"/>
      <c r="C61" s="55"/>
      <c r="D61" s="56"/>
      <c r="E61" s="49"/>
      <c r="F61" s="57"/>
      <c r="G61" s="55"/>
      <c r="H61" s="49"/>
      <c r="I61" s="16"/>
      <c r="J61" s="16"/>
      <c r="K61" s="56"/>
      <c r="L61" s="58" t="s">
        <v>29</v>
      </c>
      <c r="M61" s="59" t="s">
        <v>30</v>
      </c>
    </row>
    <row r="62" spans="1:13">
      <c r="A62" s="97">
        <v>1</v>
      </c>
      <c r="B62" s="20"/>
      <c r="C62" s="97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140" t="s">
        <v>59</v>
      </c>
      <c r="B63" s="141"/>
      <c r="C63" s="114" t="str">
        <f>JL!I12</f>
        <v>Slepičí s nudlemi</v>
      </c>
      <c r="D63" s="10"/>
      <c r="E63" s="20" t="s">
        <v>31</v>
      </c>
      <c r="F63" s="22"/>
      <c r="G63" s="23"/>
      <c r="H63" s="24"/>
      <c r="I63" s="24"/>
      <c r="J63" s="25"/>
      <c r="K63" s="94"/>
      <c r="L63" s="100"/>
      <c r="M63" s="95"/>
    </row>
    <row r="64" spans="1:13" ht="18.95" customHeight="1">
      <c r="A64" s="140" t="s">
        <v>60</v>
      </c>
      <c r="B64" s="141"/>
      <c r="C64" s="92" t="str">
        <f>JL!I15</f>
        <v>Hrachová s uzeninou</v>
      </c>
      <c r="D64" s="10"/>
      <c r="E64" s="96" t="s">
        <v>31</v>
      </c>
      <c r="F64" s="22"/>
      <c r="G64" s="101"/>
      <c r="H64" s="24"/>
      <c r="I64" s="26"/>
      <c r="J64" s="25"/>
      <c r="K64" s="9"/>
      <c r="L64" s="100"/>
      <c r="M64" s="10"/>
    </row>
    <row r="65" spans="1:13" ht="18.95" customHeight="1">
      <c r="A65" s="140" t="s">
        <v>80</v>
      </c>
      <c r="B65" s="142"/>
      <c r="C65" s="103" t="str">
        <f>JL!I19</f>
        <v>OVAROVÁ VEPŘOVÁ PLEC, ČERSTVÝ CHLÉB, KŘEN, HOŘČICE, STERILOVANÉ FEFERONY</v>
      </c>
      <c r="D65" s="10"/>
      <c r="E65" s="20" t="s">
        <v>31</v>
      </c>
      <c r="F65" s="22"/>
      <c r="G65" s="27"/>
      <c r="H65" s="24"/>
      <c r="I65" s="26"/>
      <c r="J65" s="25"/>
      <c r="K65" s="94"/>
      <c r="L65" s="105"/>
      <c r="M65" s="95"/>
    </row>
    <row r="66" spans="1:13" ht="18.95" customHeight="1">
      <c r="A66" s="140" t="s">
        <v>81</v>
      </c>
      <c r="B66" s="143"/>
      <c r="C66" s="103" t="str">
        <f>JL!I23</f>
        <v>JITRNICOVÝ PREJT nebo JELÍTKOVÝ TMAVÝ PREJT, VAŘENÉ BRAMBORY, ZELNÝ SALÁT S JARNÍ CIBULKOU</v>
      </c>
      <c r="D66" s="10"/>
      <c r="E66" s="96" t="s">
        <v>31</v>
      </c>
      <c r="F66" s="22"/>
      <c r="G66" s="27"/>
      <c r="H66" s="24"/>
      <c r="I66" s="28"/>
      <c r="J66" s="25"/>
      <c r="K66" s="94"/>
      <c r="L66" s="105"/>
      <c r="M66" s="95"/>
    </row>
    <row r="67" spans="1:13" ht="18.95" customHeight="1">
      <c r="A67" s="140" t="s">
        <v>75</v>
      </c>
      <c r="B67" s="143"/>
      <c r="C67" s="103" t="str">
        <f>JL!I27</f>
        <v>Smažený květák, vařené brambory, tatarská omáčka (květák, melanž, mléko, sůl, mouka, olej, tatarka)</v>
      </c>
      <c r="D67" s="10"/>
      <c r="E67" s="20" t="s">
        <v>31</v>
      </c>
      <c r="F67" s="22"/>
      <c r="G67" s="27"/>
      <c r="H67" s="24"/>
      <c r="I67" s="28"/>
      <c r="J67" s="25"/>
      <c r="K67" s="9"/>
      <c r="L67" s="100"/>
      <c r="M67" s="10"/>
    </row>
    <row r="68" spans="1:13" ht="18.95" customHeight="1">
      <c r="A68" s="140" t="s">
        <v>76</v>
      </c>
      <c r="B68" s="144"/>
      <c r="C68" s="103" t="str">
        <f>JL!H32</f>
        <v>4.</v>
      </c>
      <c r="D68" s="10"/>
      <c r="E68" s="20" t="s">
        <v>31</v>
      </c>
      <c r="F68" s="22"/>
      <c r="G68" s="27"/>
      <c r="H68" s="24"/>
      <c r="I68" s="28"/>
      <c r="J68" s="25"/>
      <c r="K68" s="94"/>
      <c r="L68" s="105"/>
      <c r="M68" s="95"/>
    </row>
    <row r="69" spans="1:13" ht="18.95" customHeight="1">
      <c r="A69" s="108"/>
      <c r="B69" s="109"/>
      <c r="C69" s="659"/>
      <c r="D69" s="660"/>
      <c r="E69" s="20"/>
      <c r="F69" s="22"/>
      <c r="G69" s="27"/>
      <c r="H69" s="24"/>
      <c r="I69" s="28"/>
      <c r="J69" s="25"/>
      <c r="K69" s="9"/>
      <c r="L69" s="100"/>
      <c r="M69" s="10"/>
    </row>
    <row r="70" spans="1:13" ht="18.95" customHeight="1">
      <c r="A70" s="92"/>
      <c r="B70" s="94"/>
      <c r="C70" s="92"/>
      <c r="D70" s="10"/>
      <c r="E70" s="20"/>
      <c r="F70" s="22"/>
      <c r="G70" s="29"/>
      <c r="H70" s="24"/>
      <c r="I70" s="28"/>
      <c r="J70" s="25"/>
      <c r="K70" s="94"/>
      <c r="L70" s="105"/>
      <c r="M70" s="95"/>
    </row>
    <row r="71" spans="1:13" ht="18.95" customHeight="1">
      <c r="A71" s="92"/>
      <c r="B71" s="9"/>
      <c r="C71" s="110"/>
      <c r="D71" s="111"/>
      <c r="E71" s="20"/>
      <c r="F71" s="22"/>
      <c r="G71" s="29"/>
      <c r="H71" s="24"/>
      <c r="I71" s="26"/>
      <c r="J71" s="25"/>
      <c r="K71" s="9"/>
      <c r="L71" s="100"/>
      <c r="M71" s="10"/>
    </row>
    <row r="72" spans="1:13" ht="36" customHeight="1">
      <c r="A72" s="97"/>
      <c r="B72" s="94"/>
      <c r="C72" s="92"/>
      <c r="D72" s="10"/>
      <c r="E72" s="20"/>
      <c r="F72" s="22"/>
      <c r="G72" s="29"/>
      <c r="H72" s="24"/>
      <c r="I72" s="26"/>
      <c r="J72" s="25"/>
      <c r="K72" s="9"/>
      <c r="L72" s="100"/>
      <c r="M72" s="10"/>
    </row>
    <row r="73" spans="1:13" ht="18.95" customHeight="1">
      <c r="A73" s="92"/>
      <c r="B73" s="9"/>
      <c r="C73" s="92"/>
      <c r="D73" s="10"/>
      <c r="E73" s="20"/>
      <c r="F73" s="22"/>
      <c r="G73" s="29"/>
      <c r="H73" s="24"/>
      <c r="I73" s="28"/>
      <c r="J73" s="25"/>
      <c r="K73" s="94"/>
      <c r="L73" s="105"/>
      <c r="M73" s="95"/>
    </row>
    <row r="74" spans="1:13" ht="18.95" customHeight="1">
      <c r="A74" s="92"/>
      <c r="B74" s="9"/>
      <c r="C74" s="92"/>
      <c r="D74" s="10"/>
      <c r="E74" s="20"/>
      <c r="F74" s="22"/>
      <c r="G74" s="29"/>
      <c r="H74" s="24"/>
      <c r="I74" s="26"/>
      <c r="J74" s="25"/>
      <c r="K74" s="9"/>
      <c r="L74" s="100"/>
      <c r="M74" s="10"/>
    </row>
    <row r="75" spans="1:13" ht="18.95" customHeight="1">
      <c r="A75" s="92"/>
      <c r="B75" s="9"/>
      <c r="C75" s="92"/>
      <c r="D75" s="9"/>
      <c r="E75" s="22"/>
      <c r="F75" s="22"/>
      <c r="G75" s="30"/>
      <c r="H75" s="24"/>
      <c r="I75" s="16"/>
      <c r="J75" s="16"/>
      <c r="K75" s="16"/>
      <c r="L75" s="100"/>
      <c r="M75" s="16"/>
    </row>
    <row r="76" spans="1:13" ht="18.95" customHeight="1">
      <c r="A76" s="60" t="s">
        <v>32</v>
      </c>
      <c r="H76" s="31"/>
      <c r="K76" s="32"/>
      <c r="L76" s="94"/>
      <c r="M76" s="95"/>
    </row>
    <row r="77" spans="1:13">
      <c r="A77" s="92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2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1"/>
      <c r="B79" s="94"/>
      <c r="C79" s="94"/>
      <c r="E79" s="112" t="s">
        <v>36</v>
      </c>
      <c r="F79" s="94"/>
      <c r="G79" s="94"/>
      <c r="H79" s="112" t="s">
        <v>37</v>
      </c>
      <c r="I79" s="94"/>
      <c r="J79" s="94" t="s">
        <v>42</v>
      </c>
      <c r="K79" s="94"/>
      <c r="L79" s="94"/>
      <c r="M79" s="95"/>
    </row>
    <row r="80" spans="1:13">
      <c r="A80" s="55" t="s">
        <v>38</v>
      </c>
      <c r="B80" s="49"/>
      <c r="C80" s="49" t="s">
        <v>39</v>
      </c>
      <c r="D80" s="113"/>
      <c r="E80" s="49" t="s">
        <v>40</v>
      </c>
      <c r="F80" s="49"/>
      <c r="G80" s="49" t="s">
        <v>39</v>
      </c>
      <c r="H80" s="49"/>
      <c r="I80" s="49"/>
      <c r="J80" s="49"/>
      <c r="K80" s="49"/>
      <c r="L80" s="49"/>
      <c r="M80" s="56"/>
    </row>
    <row r="81" spans="1:13" ht="84.95" customHeight="1">
      <c r="A81" s="661" t="s">
        <v>49</v>
      </c>
      <c r="B81" s="662"/>
      <c r="C81" s="662"/>
      <c r="D81" s="662"/>
      <c r="E81" s="662"/>
      <c r="F81" s="662"/>
      <c r="G81" s="662"/>
      <c r="H81" s="662"/>
      <c r="I81" s="662"/>
      <c r="J81" s="662"/>
      <c r="K81" s="662"/>
      <c r="L81" s="662"/>
      <c r="M81" s="663"/>
    </row>
    <row r="82" spans="1:13" ht="35.1" customHeight="1">
      <c r="A82" s="6" t="s">
        <v>41</v>
      </c>
      <c r="B82" s="44"/>
      <c r="C82" s="44"/>
      <c r="D82" s="44"/>
      <c r="E82" s="44"/>
      <c r="F82" s="44"/>
      <c r="G82" s="45"/>
      <c r="H82" s="7" t="s">
        <v>11</v>
      </c>
      <c r="I82" s="46">
        <f>I55+1</f>
        <v>45743</v>
      </c>
      <c r="J82" s="44"/>
      <c r="K82" s="44"/>
      <c r="L82" s="44"/>
      <c r="M82" s="47"/>
    </row>
    <row r="83" spans="1:13" ht="16.5" customHeight="1">
      <c r="A83" s="91" t="s">
        <v>12</v>
      </c>
      <c r="B83" s="9"/>
      <c r="C83" s="10"/>
      <c r="D83" s="92" t="s">
        <v>13</v>
      </c>
      <c r="E83" s="9"/>
      <c r="F83" s="9"/>
      <c r="G83" s="9"/>
      <c r="H83" s="91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8" t="s">
        <v>15</v>
      </c>
      <c r="B84" s="49"/>
      <c r="C84" s="10"/>
      <c r="D84" s="62" t="str">
        <f>D57</f>
        <v xml:space="preserve">EYELEVEL - JENEČ </v>
      </c>
      <c r="E84" s="49"/>
      <c r="F84" s="49"/>
      <c r="G84" s="49"/>
      <c r="H84" s="48" t="s">
        <v>14</v>
      </c>
      <c r="I84" s="93" t="str">
        <f>I57</f>
        <v>731 438 517, 776 107 716</v>
      </c>
      <c r="J84" s="49"/>
      <c r="K84" s="49"/>
      <c r="L84" s="49"/>
      <c r="M84" s="50"/>
    </row>
    <row r="85" spans="1:13" ht="12.95" customHeight="1">
      <c r="A85" s="51"/>
      <c r="B85" s="94"/>
      <c r="C85" s="51"/>
      <c r="D85" s="95"/>
      <c r="E85" s="94"/>
      <c r="F85" s="12"/>
      <c r="G85" s="94"/>
      <c r="H85" s="94"/>
      <c r="I85" s="94"/>
      <c r="J85" s="94"/>
      <c r="K85" s="95"/>
      <c r="L85" s="51"/>
      <c r="M85" s="95"/>
    </row>
    <row r="86" spans="1:13" ht="18" customHeight="1">
      <c r="A86" s="13"/>
      <c r="B86" s="44"/>
      <c r="C86" s="14" t="s">
        <v>16</v>
      </c>
      <c r="D86" s="47"/>
      <c r="E86" s="52" t="s">
        <v>17</v>
      </c>
      <c r="F86" s="15" t="s">
        <v>18</v>
      </c>
      <c r="G86" s="44" t="s">
        <v>19</v>
      </c>
      <c r="H86" s="44"/>
      <c r="I86" s="16" t="s">
        <v>20</v>
      </c>
      <c r="J86" s="16" t="s">
        <v>21</v>
      </c>
      <c r="K86" s="47"/>
      <c r="L86" s="92" t="s">
        <v>22</v>
      </c>
      <c r="M86" s="10"/>
    </row>
    <row r="87" spans="1:13" ht="15.75" customHeight="1">
      <c r="A87" s="53"/>
      <c r="B87" s="94"/>
      <c r="C87" s="51"/>
      <c r="D87" s="95"/>
      <c r="E87" s="96" t="s">
        <v>23</v>
      </c>
      <c r="F87" s="12"/>
      <c r="G87" s="17" t="s">
        <v>24</v>
      </c>
      <c r="H87" s="52" t="s">
        <v>5</v>
      </c>
      <c r="I87" s="16" t="s">
        <v>25</v>
      </c>
      <c r="J87" s="18" t="s">
        <v>26</v>
      </c>
      <c r="K87" s="95"/>
      <c r="L87" s="96" t="s">
        <v>27</v>
      </c>
      <c r="M87" s="19" t="s">
        <v>28</v>
      </c>
    </row>
    <row r="88" spans="1:13">
      <c r="A88" s="54"/>
      <c r="B88" s="49"/>
      <c r="C88" s="55"/>
      <c r="D88" s="56"/>
      <c r="E88" s="49"/>
      <c r="F88" s="57"/>
      <c r="G88" s="55"/>
      <c r="H88" s="49"/>
      <c r="I88" s="16"/>
      <c r="J88" s="16"/>
      <c r="K88" s="56"/>
      <c r="L88" s="58" t="s">
        <v>29</v>
      </c>
      <c r="M88" s="59" t="s">
        <v>30</v>
      </c>
    </row>
    <row r="89" spans="1:13">
      <c r="A89" s="97">
        <v>1</v>
      </c>
      <c r="B89" s="20"/>
      <c r="C89" s="97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140" t="s">
        <v>59</v>
      </c>
      <c r="B90" s="141"/>
      <c r="C90" s="92" t="str">
        <f>JL!L12</f>
        <v>Hnědá s krupicí</v>
      </c>
      <c r="D90" s="10"/>
      <c r="E90" s="20" t="s">
        <v>31</v>
      </c>
      <c r="F90" s="22"/>
      <c r="G90" s="23"/>
      <c r="H90" s="24"/>
      <c r="I90" s="24"/>
      <c r="J90" s="25"/>
      <c r="K90" s="94"/>
      <c r="L90" s="100"/>
      <c r="M90" s="95"/>
    </row>
    <row r="91" spans="1:13" ht="18.95" customHeight="1">
      <c r="A91" s="140" t="s">
        <v>60</v>
      </c>
      <c r="B91" s="141"/>
      <c r="C91" s="92" t="str">
        <f>JL!L15</f>
        <v>Kapustová s paprikou a bramborami</v>
      </c>
      <c r="D91" s="10"/>
      <c r="E91" s="96" t="s">
        <v>31</v>
      </c>
      <c r="F91" s="22"/>
      <c r="G91" s="101"/>
      <c r="H91" s="24"/>
      <c r="I91" s="26"/>
      <c r="J91" s="25"/>
      <c r="K91" s="9"/>
      <c r="L91" s="100"/>
      <c r="M91" s="10"/>
    </row>
    <row r="92" spans="1:13" ht="18.95" customHeight="1">
      <c r="A92" s="140" t="s">
        <v>80</v>
      </c>
      <c r="B92" s="142"/>
      <c r="C92" s="103" t="str">
        <f>JL!L19</f>
        <v>Smažený vepřový řízek, vařené brambory s máslem, citron (vepřové maso - pečeně, mouka, vejce, mléko, brambory, pažitka)</v>
      </c>
      <c r="D92" s="10"/>
      <c r="E92" s="20" t="s">
        <v>31</v>
      </c>
      <c r="F92" s="22"/>
      <c r="G92" s="27"/>
      <c r="H92" s="24"/>
      <c r="I92" s="26"/>
      <c r="J92" s="25"/>
      <c r="K92" s="94"/>
      <c r="L92" s="105"/>
      <c r="M92" s="95"/>
    </row>
    <row r="93" spans="1:13" ht="18.95" customHeight="1">
      <c r="A93" s="140" t="s">
        <v>81</v>
      </c>
      <c r="B93" s="143"/>
      <c r="C93" s="103" t="str">
        <f>JL!L23</f>
        <v>Francouzské brambory, okurka (brambory, uzené, vejce, mléko, smetana, pepř, sůl, cibule)</v>
      </c>
      <c r="D93" s="10"/>
      <c r="E93" s="96" t="s">
        <v>31</v>
      </c>
      <c r="F93" s="22"/>
      <c r="G93" s="27"/>
      <c r="H93" s="24"/>
      <c r="I93" s="28"/>
      <c r="J93" s="25"/>
      <c r="K93" s="94"/>
      <c r="L93" s="105"/>
      <c r="M93" s="95"/>
    </row>
    <row r="94" spans="1:13" ht="18.95" customHeight="1">
      <c r="A94" s="140" t="s">
        <v>75</v>
      </c>
      <c r="B94" s="143"/>
      <c r="C94" s="103" t="str">
        <f>JL!L27</f>
        <v>Žemlovka s jablky a tvarohem  (veka, vejce, mléko, cukr, jablka, tvaroh tučný, skořice, vanilka, rozinky)</v>
      </c>
      <c r="D94" s="10"/>
      <c r="E94" s="20" t="s">
        <v>31</v>
      </c>
      <c r="F94" s="22"/>
      <c r="G94" s="27"/>
      <c r="H94" s="24"/>
      <c r="I94" s="28"/>
      <c r="J94" s="25"/>
      <c r="K94" s="9"/>
      <c r="L94" s="100"/>
      <c r="M94" s="10"/>
    </row>
    <row r="95" spans="1:13" ht="18.95" customHeight="1">
      <c r="A95" s="140" t="s">
        <v>76</v>
      </c>
      <c r="B95" s="144"/>
      <c r="C95" s="103" t="str">
        <f>JL!L32</f>
        <v>PEČENÝ TUŇÁK NA MÁSLE S BYLINKAMI, BRAMBORY S MÁSLEM A PAŽITKOU, CITRON</v>
      </c>
      <c r="D95" s="10"/>
      <c r="E95" s="20" t="s">
        <v>31</v>
      </c>
      <c r="F95" s="22"/>
      <c r="G95" s="27"/>
      <c r="H95" s="24"/>
      <c r="I95" s="28"/>
      <c r="J95" s="25"/>
      <c r="K95" s="94"/>
      <c r="L95" s="105"/>
      <c r="M95" s="95"/>
    </row>
    <row r="96" spans="1:13" ht="18.95" customHeight="1">
      <c r="A96" s="108"/>
      <c r="B96" s="109"/>
      <c r="C96" s="659"/>
      <c r="D96" s="660"/>
      <c r="E96" s="20"/>
      <c r="F96" s="22"/>
      <c r="G96" s="27"/>
      <c r="H96" s="24"/>
      <c r="I96" s="28"/>
      <c r="J96" s="25"/>
      <c r="K96" s="9"/>
      <c r="L96" s="100"/>
      <c r="M96" s="10"/>
    </row>
    <row r="97" spans="1:13" ht="18.95" customHeight="1">
      <c r="A97" s="92"/>
      <c r="B97" s="94"/>
      <c r="C97" s="92"/>
      <c r="D97" s="10"/>
      <c r="E97" s="20"/>
      <c r="F97" s="22"/>
      <c r="G97" s="29"/>
      <c r="H97" s="24"/>
      <c r="I97" s="28"/>
      <c r="J97" s="25"/>
      <c r="K97" s="94"/>
      <c r="L97" s="105"/>
      <c r="M97" s="95"/>
    </row>
    <row r="98" spans="1:13" ht="18.95" customHeight="1">
      <c r="A98" s="92"/>
      <c r="B98" s="9"/>
      <c r="C98" s="110"/>
      <c r="D98" s="111"/>
      <c r="E98" s="20"/>
      <c r="F98" s="22"/>
      <c r="G98" s="29"/>
      <c r="H98" s="24"/>
      <c r="I98" s="26"/>
      <c r="J98" s="25"/>
      <c r="K98" s="9"/>
      <c r="L98" s="100"/>
      <c r="M98" s="10"/>
    </row>
    <row r="99" spans="1:13" ht="36" customHeight="1">
      <c r="A99" s="97"/>
      <c r="B99" s="94"/>
      <c r="C99" s="92"/>
      <c r="D99" s="10"/>
      <c r="E99" s="20"/>
      <c r="F99" s="22"/>
      <c r="G99" s="29"/>
      <c r="H99" s="24"/>
      <c r="I99" s="26"/>
      <c r="J99" s="25"/>
      <c r="K99" s="9"/>
      <c r="L99" s="100"/>
      <c r="M99" s="10"/>
    </row>
    <row r="100" spans="1:13" ht="18.95" customHeight="1">
      <c r="A100" s="92"/>
      <c r="B100" s="9"/>
      <c r="C100" s="92"/>
      <c r="D100" s="10"/>
      <c r="E100" s="20"/>
      <c r="F100" s="22"/>
      <c r="G100" s="29"/>
      <c r="H100" s="24"/>
      <c r="I100" s="28"/>
      <c r="J100" s="25"/>
      <c r="K100" s="94"/>
      <c r="L100" s="105"/>
      <c r="M100" s="95"/>
    </row>
    <row r="101" spans="1:13" ht="18.95" customHeight="1">
      <c r="A101" s="92"/>
      <c r="B101" s="9"/>
      <c r="C101" s="92"/>
      <c r="D101" s="10"/>
      <c r="E101" s="20"/>
      <c r="F101" s="22"/>
      <c r="G101" s="29"/>
      <c r="H101" s="24"/>
      <c r="I101" s="26"/>
      <c r="J101" s="25"/>
      <c r="K101" s="9"/>
      <c r="L101" s="100"/>
      <c r="M101" s="10"/>
    </row>
    <row r="102" spans="1:13" ht="18.95" customHeight="1">
      <c r="A102" s="92"/>
      <c r="B102" s="9"/>
      <c r="C102" s="92"/>
      <c r="D102" s="9"/>
      <c r="E102" s="22"/>
      <c r="F102" s="22"/>
      <c r="G102" s="30"/>
      <c r="H102" s="24"/>
      <c r="I102" s="16"/>
      <c r="J102" s="16"/>
      <c r="K102" s="16"/>
      <c r="L102" s="100"/>
      <c r="M102" s="16"/>
    </row>
    <row r="103" spans="1:13" ht="18.95" customHeight="1">
      <c r="A103" s="60" t="s">
        <v>32</v>
      </c>
      <c r="H103" s="31"/>
      <c r="K103" s="32"/>
      <c r="L103" s="94"/>
      <c r="M103" s="95"/>
    </row>
    <row r="104" spans="1:13">
      <c r="A104" s="92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2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1"/>
      <c r="B106" s="94"/>
      <c r="C106" s="94"/>
      <c r="E106" s="112" t="s">
        <v>36</v>
      </c>
      <c r="F106" s="94"/>
      <c r="G106" s="94"/>
      <c r="H106" s="112" t="s">
        <v>37</v>
      </c>
      <c r="I106" s="94"/>
      <c r="J106" s="94" t="s">
        <v>42</v>
      </c>
      <c r="K106" s="94"/>
      <c r="L106" s="94"/>
      <c r="M106" s="95"/>
    </row>
    <row r="107" spans="1:13">
      <c r="A107" s="55" t="s">
        <v>38</v>
      </c>
      <c r="B107" s="49"/>
      <c r="C107" s="49" t="s">
        <v>39</v>
      </c>
      <c r="D107" s="113"/>
      <c r="E107" s="49" t="s">
        <v>40</v>
      </c>
      <c r="F107" s="49"/>
      <c r="G107" s="49" t="s">
        <v>39</v>
      </c>
      <c r="H107" s="49"/>
      <c r="I107" s="49"/>
      <c r="J107" s="49"/>
      <c r="K107" s="49"/>
      <c r="L107" s="49"/>
      <c r="M107" s="56"/>
    </row>
    <row r="108" spans="1:13" ht="84.95" customHeight="1">
      <c r="A108" s="661" t="s">
        <v>49</v>
      </c>
      <c r="B108" s="662"/>
      <c r="C108" s="662"/>
      <c r="D108" s="662"/>
      <c r="E108" s="662"/>
      <c r="F108" s="662"/>
      <c r="G108" s="662"/>
      <c r="H108" s="662"/>
      <c r="I108" s="662"/>
      <c r="J108" s="662"/>
      <c r="K108" s="662"/>
      <c r="L108" s="662"/>
      <c r="M108" s="663"/>
    </row>
    <row r="109" spans="1:13" ht="35.1" customHeight="1">
      <c r="A109" s="6" t="s">
        <v>41</v>
      </c>
      <c r="B109" s="44"/>
      <c r="C109" s="44"/>
      <c r="D109" s="44"/>
      <c r="E109" s="44"/>
      <c r="F109" s="44"/>
      <c r="G109" s="45"/>
      <c r="H109" s="7" t="s">
        <v>11</v>
      </c>
      <c r="I109" s="46">
        <f>I82+1</f>
        <v>45744</v>
      </c>
      <c r="J109" s="44"/>
      <c r="K109" s="44"/>
      <c r="L109" s="44"/>
      <c r="M109" s="47"/>
    </row>
    <row r="110" spans="1:13" ht="16.5" customHeight="1">
      <c r="A110" s="91" t="s">
        <v>12</v>
      </c>
      <c r="B110" s="9"/>
      <c r="C110" s="10"/>
      <c r="D110" s="92" t="s">
        <v>13</v>
      </c>
      <c r="E110" s="9"/>
      <c r="F110" s="9"/>
      <c r="G110" s="9"/>
      <c r="H110" s="91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8" t="s">
        <v>15</v>
      </c>
      <c r="B111" s="49"/>
      <c r="C111" s="10"/>
      <c r="D111" s="62" t="str">
        <f>D84</f>
        <v xml:space="preserve">EYELEVEL - JENEČ </v>
      </c>
      <c r="E111" s="49"/>
      <c r="F111" s="49"/>
      <c r="G111" s="49"/>
      <c r="H111" s="48" t="s">
        <v>14</v>
      </c>
      <c r="I111" s="93" t="str">
        <f>I84</f>
        <v>731 438 517, 776 107 716</v>
      </c>
      <c r="J111" s="49"/>
      <c r="K111" s="49"/>
      <c r="L111" s="49"/>
      <c r="M111" s="50"/>
    </row>
    <row r="112" spans="1:13" ht="12.95" customHeight="1">
      <c r="A112" s="51"/>
      <c r="B112" s="94"/>
      <c r="C112" s="51"/>
      <c r="D112" s="95"/>
      <c r="E112" s="94"/>
      <c r="F112" s="12"/>
      <c r="G112" s="94"/>
      <c r="H112" s="94"/>
      <c r="I112" s="94"/>
      <c r="J112" s="94"/>
      <c r="K112" s="95"/>
      <c r="L112" s="51"/>
      <c r="M112" s="95"/>
    </row>
    <row r="113" spans="1:13" ht="18" customHeight="1">
      <c r="A113" s="13"/>
      <c r="B113" s="44"/>
      <c r="C113" s="14" t="s">
        <v>16</v>
      </c>
      <c r="D113" s="47"/>
      <c r="E113" s="52" t="s">
        <v>17</v>
      </c>
      <c r="F113" s="15" t="s">
        <v>18</v>
      </c>
      <c r="G113" s="44" t="s">
        <v>19</v>
      </c>
      <c r="H113" s="44"/>
      <c r="I113" s="16" t="s">
        <v>20</v>
      </c>
      <c r="J113" s="16" t="s">
        <v>21</v>
      </c>
      <c r="K113" s="47"/>
      <c r="L113" s="92" t="s">
        <v>22</v>
      </c>
      <c r="M113" s="10"/>
    </row>
    <row r="114" spans="1:13" ht="15.75" customHeight="1">
      <c r="A114" s="53"/>
      <c r="B114" s="94"/>
      <c r="C114" s="51"/>
      <c r="D114" s="95"/>
      <c r="E114" s="96" t="s">
        <v>23</v>
      </c>
      <c r="F114" s="12"/>
      <c r="G114" s="17" t="s">
        <v>24</v>
      </c>
      <c r="H114" s="52" t="s">
        <v>5</v>
      </c>
      <c r="I114" s="16" t="s">
        <v>25</v>
      </c>
      <c r="J114" s="18" t="s">
        <v>26</v>
      </c>
      <c r="K114" s="95"/>
      <c r="L114" s="96" t="s">
        <v>27</v>
      </c>
      <c r="M114" s="19" t="s">
        <v>28</v>
      </c>
    </row>
    <row r="115" spans="1:13">
      <c r="A115" s="54"/>
      <c r="B115" s="49"/>
      <c r="C115" s="55"/>
      <c r="D115" s="56"/>
      <c r="E115" s="49"/>
      <c r="F115" s="57"/>
      <c r="G115" s="55"/>
      <c r="H115" s="49"/>
      <c r="I115" s="16"/>
      <c r="J115" s="16"/>
      <c r="K115" s="56"/>
      <c r="L115" s="58" t="s">
        <v>29</v>
      </c>
      <c r="M115" s="59" t="s">
        <v>30</v>
      </c>
    </row>
    <row r="116" spans="1:13">
      <c r="A116" s="97">
        <v>1</v>
      </c>
      <c r="B116" s="20"/>
      <c r="C116" s="97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140" t="s">
        <v>59</v>
      </c>
      <c r="B117" s="141"/>
      <c r="C117" s="114" t="str">
        <f>JL!O12</f>
        <v>Zeleninová se strouháním</v>
      </c>
      <c r="D117" s="10"/>
      <c r="E117" s="20" t="s">
        <v>31</v>
      </c>
      <c r="F117" s="22"/>
      <c r="G117" s="23"/>
      <c r="H117" s="24"/>
      <c r="I117" s="24"/>
      <c r="J117" s="25"/>
      <c r="K117" s="94"/>
      <c r="L117" s="100"/>
      <c r="M117" s="95"/>
    </row>
    <row r="118" spans="1:13" ht="18.95" customHeight="1">
      <c r="A118" s="140" t="s">
        <v>60</v>
      </c>
      <c r="B118" s="141"/>
      <c r="C118" s="92" t="str">
        <f>JL!O15</f>
        <v>Gulášová polévka s bramborem</v>
      </c>
      <c r="D118" s="10"/>
      <c r="E118" s="96" t="s">
        <v>31</v>
      </c>
      <c r="F118" s="22"/>
      <c r="G118" s="101"/>
      <c r="H118" s="24"/>
      <c r="I118" s="26"/>
      <c r="J118" s="25"/>
      <c r="K118" s="9"/>
      <c r="L118" s="100"/>
      <c r="M118" s="10"/>
    </row>
    <row r="119" spans="1:13" ht="18.95" customHeight="1">
      <c r="A119" s="140" t="s">
        <v>80</v>
      </c>
      <c r="B119" s="142"/>
      <c r="C119" s="103" t="str">
        <f>JL!O19</f>
        <v>Plněné bramborové knedlíky uzeným masem, dušené zelí, cibulka (uzené, brambory, vejce, mouka, krupice, zelí, cukr, cibule, sůl, olej)</v>
      </c>
      <c r="D119" s="10"/>
      <c r="E119" s="20" t="s">
        <v>31</v>
      </c>
      <c r="F119" s="22"/>
      <c r="G119" s="27"/>
      <c r="H119" s="24"/>
      <c r="I119" s="26"/>
      <c r="J119" s="25"/>
      <c r="K119" s="94"/>
      <c r="L119" s="105"/>
      <c r="M119" s="95"/>
    </row>
    <row r="120" spans="1:13" ht="18.95" customHeight="1">
      <c r="A120" s="140" t="s">
        <v>81</v>
      </c>
      <c r="B120" s="143"/>
      <c r="C120" s="103" t="str">
        <f>JL!O23</f>
        <v>Hovězí karbanátek s kapustou a slaninou, bramborová kaše s máslem, okurka</v>
      </c>
      <c r="D120" s="10"/>
      <c r="E120" s="96" t="s">
        <v>31</v>
      </c>
      <c r="F120" s="22"/>
      <c r="G120" s="27"/>
      <c r="H120" s="24"/>
      <c r="I120" s="26"/>
      <c r="J120" s="25"/>
      <c r="K120" s="9"/>
      <c r="L120" s="100"/>
      <c r="M120" s="10"/>
    </row>
    <row r="121" spans="1:13" ht="18.95" customHeight="1">
      <c r="A121" s="140" t="s">
        <v>75</v>
      </c>
      <c r="B121" s="143"/>
      <c r="C121" s="103" t="str">
        <f>JL!O27</f>
        <v>Pikantní těstoviny linquine se zeleninou feferonkami, sypané parmezánem (ploché špagety, zelenina, česnek, chilli, bylinky, sůl, vejce a parmezán)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0"/>
      <c r="M121" s="10"/>
    </row>
    <row r="122" spans="1:13" ht="18.95" customHeight="1">
      <c r="A122" s="140" t="s">
        <v>76</v>
      </c>
      <c r="B122" s="144"/>
      <c r="C122" s="103" t="str">
        <f>JL!O32</f>
        <v>Vepřový steak, dušená ružičková kapusta, pečené americké brambory (vepřové, sůl, pepř, olej, cibule, r.kapusta, česnek, slanina, mouka)</v>
      </c>
      <c r="D122" s="10"/>
      <c r="E122" s="20" t="s">
        <v>31</v>
      </c>
      <c r="F122" s="22"/>
      <c r="G122" s="27"/>
      <c r="H122" s="24"/>
      <c r="I122" s="28"/>
      <c r="J122" s="25"/>
      <c r="K122" s="94"/>
      <c r="L122" s="105"/>
      <c r="M122" s="95"/>
    </row>
    <row r="123" spans="1:13" ht="18.95" customHeight="1">
      <c r="A123" s="108"/>
      <c r="B123" s="109"/>
      <c r="C123" s="659"/>
      <c r="D123" s="660"/>
      <c r="E123" s="20"/>
      <c r="F123" s="22"/>
      <c r="G123" s="27"/>
      <c r="H123" s="24"/>
      <c r="I123" s="28"/>
      <c r="J123" s="25"/>
      <c r="K123" s="9"/>
      <c r="L123" s="100"/>
      <c r="M123" s="10"/>
    </row>
    <row r="124" spans="1:13" ht="18.95" customHeight="1">
      <c r="A124" s="92"/>
      <c r="B124" s="94"/>
      <c r="C124" s="92"/>
      <c r="D124" s="10"/>
      <c r="E124" s="20"/>
      <c r="F124" s="22"/>
      <c r="G124" s="29"/>
      <c r="H124" s="24"/>
      <c r="I124" s="28"/>
      <c r="J124" s="25"/>
      <c r="K124" s="94"/>
      <c r="L124" s="105"/>
      <c r="M124" s="95"/>
    </row>
    <row r="125" spans="1:13" ht="18.95" customHeight="1">
      <c r="A125" s="92"/>
      <c r="B125" s="9"/>
      <c r="C125" s="110"/>
      <c r="D125" s="111"/>
      <c r="E125" s="20"/>
      <c r="F125" s="22"/>
      <c r="G125" s="29"/>
      <c r="H125" s="24"/>
      <c r="I125" s="26"/>
      <c r="J125" s="25"/>
      <c r="K125" s="9"/>
      <c r="L125" s="100"/>
      <c r="M125" s="10"/>
    </row>
    <row r="126" spans="1:13" ht="36" customHeight="1">
      <c r="A126" s="97"/>
      <c r="B126" s="94"/>
      <c r="C126" s="92"/>
      <c r="D126" s="10"/>
      <c r="E126" s="20"/>
      <c r="F126" s="22"/>
      <c r="G126" s="29"/>
      <c r="H126" s="24"/>
      <c r="I126" s="26"/>
      <c r="J126" s="25"/>
      <c r="K126" s="9"/>
      <c r="L126" s="100"/>
      <c r="M126" s="10"/>
    </row>
    <row r="127" spans="1:13" ht="18.95" customHeight="1">
      <c r="A127" s="92"/>
      <c r="B127" s="9"/>
      <c r="C127" s="92"/>
      <c r="D127" s="10"/>
      <c r="E127" s="20"/>
      <c r="F127" s="22"/>
      <c r="G127" s="29"/>
      <c r="H127" s="24"/>
      <c r="I127" s="28"/>
      <c r="J127" s="25"/>
      <c r="K127" s="94"/>
      <c r="L127" s="105"/>
      <c r="M127" s="95"/>
    </row>
    <row r="128" spans="1:13" ht="18.95" customHeight="1">
      <c r="A128" s="92"/>
      <c r="B128" s="9"/>
      <c r="C128" s="92"/>
      <c r="D128" s="10"/>
      <c r="E128" s="20"/>
      <c r="F128" s="22"/>
      <c r="G128" s="29"/>
      <c r="H128" s="24"/>
      <c r="I128" s="26"/>
      <c r="J128" s="25"/>
      <c r="K128" s="9"/>
      <c r="L128" s="100"/>
      <c r="M128" s="10"/>
    </row>
    <row r="129" spans="1:13" ht="18.95" customHeight="1">
      <c r="A129" s="92"/>
      <c r="B129" s="9"/>
      <c r="C129" s="92"/>
      <c r="D129" s="9"/>
      <c r="E129" s="22"/>
      <c r="F129" s="22"/>
      <c r="G129" s="30"/>
      <c r="H129" s="24"/>
      <c r="I129" s="16"/>
      <c r="J129" s="16"/>
      <c r="K129" s="16"/>
      <c r="L129" s="100"/>
      <c r="M129" s="16"/>
    </row>
    <row r="130" spans="1:13" ht="18.95" customHeight="1">
      <c r="A130" s="60" t="s">
        <v>32</v>
      </c>
      <c r="H130" s="31"/>
      <c r="K130" s="32"/>
      <c r="L130" s="94"/>
      <c r="M130" s="95"/>
    </row>
    <row r="131" spans="1:13">
      <c r="A131" s="92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2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1"/>
      <c r="B133" s="94"/>
      <c r="C133" s="94"/>
      <c r="E133" s="112" t="s">
        <v>36</v>
      </c>
      <c r="F133" s="94"/>
      <c r="G133" s="94"/>
      <c r="H133" s="112" t="s">
        <v>37</v>
      </c>
      <c r="I133" s="94"/>
      <c r="J133" s="94" t="s">
        <v>42</v>
      </c>
      <c r="K133" s="94"/>
      <c r="L133" s="94"/>
      <c r="M133" s="95"/>
    </row>
    <row r="134" spans="1:13">
      <c r="A134" s="55" t="s">
        <v>38</v>
      </c>
      <c r="B134" s="49"/>
      <c r="C134" s="49" t="s">
        <v>39</v>
      </c>
      <c r="D134" s="113"/>
      <c r="E134" s="49" t="s">
        <v>40</v>
      </c>
      <c r="F134" s="49"/>
      <c r="G134" s="49" t="s">
        <v>39</v>
      </c>
      <c r="H134" s="49"/>
      <c r="I134" s="49"/>
      <c r="J134" s="49"/>
      <c r="K134" s="49"/>
      <c r="L134" s="49"/>
      <c r="M134" s="56"/>
    </row>
    <row r="135" spans="1:13" ht="84.95" customHeight="1">
      <c r="A135" s="661" t="s">
        <v>49</v>
      </c>
      <c r="B135" s="662"/>
      <c r="C135" s="662"/>
      <c r="D135" s="662"/>
      <c r="E135" s="662"/>
      <c r="F135" s="662"/>
      <c r="G135" s="662"/>
      <c r="H135" s="662"/>
      <c r="I135" s="662"/>
      <c r="J135" s="662"/>
      <c r="K135" s="662"/>
      <c r="L135" s="662"/>
      <c r="M135" s="663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7A17C-5286-4D01-BEB4-2C5F9C57163E}">
  <sheetPr>
    <tabColor rgb="FFFF0000"/>
  </sheetPr>
  <dimension ref="A1:M137"/>
  <sheetViews>
    <sheetView workbookViewId="0">
      <selection activeCell="I109" sqref="I109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9.2851562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4"/>
      <c r="C1" s="44"/>
      <c r="D1" s="44"/>
      <c r="E1" s="44"/>
      <c r="F1" s="44"/>
      <c r="G1" s="45"/>
      <c r="H1" s="7" t="s">
        <v>11</v>
      </c>
      <c r="I1" s="46">
        <f>JL!B10</f>
        <v>45740</v>
      </c>
      <c r="J1" s="44"/>
      <c r="K1" s="44"/>
      <c r="L1" s="44"/>
      <c r="M1" s="47"/>
    </row>
    <row r="2" spans="1:13" ht="16.5" customHeight="1">
      <c r="A2" s="91" t="s">
        <v>12</v>
      </c>
      <c r="B2" s="9"/>
      <c r="C2" s="10"/>
      <c r="D2" s="92" t="s">
        <v>13</v>
      </c>
      <c r="E2" s="9"/>
      <c r="F2" s="9"/>
      <c r="G2" s="9"/>
      <c r="H2" s="91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8" t="s">
        <v>15</v>
      </c>
      <c r="B3" s="49"/>
      <c r="C3" s="10"/>
      <c r="D3" s="62" t="s">
        <v>77</v>
      </c>
      <c r="E3" s="49"/>
      <c r="F3" s="49"/>
      <c r="G3" s="49"/>
      <c r="H3" s="48" t="s">
        <v>14</v>
      </c>
      <c r="I3" s="93">
        <v>602881440</v>
      </c>
      <c r="J3" s="49"/>
      <c r="K3" s="49"/>
      <c r="L3" s="49"/>
      <c r="M3" s="50"/>
    </row>
    <row r="4" spans="1:13" ht="12.95" customHeight="1">
      <c r="A4" s="51"/>
      <c r="B4" s="94"/>
      <c r="C4" s="51"/>
      <c r="D4" s="95"/>
      <c r="E4" s="94"/>
      <c r="F4" s="12"/>
      <c r="G4" s="94"/>
      <c r="H4" s="94"/>
      <c r="I4" s="94"/>
      <c r="J4" s="94"/>
      <c r="K4" s="95"/>
      <c r="L4" s="51"/>
      <c r="M4" s="95"/>
    </row>
    <row r="5" spans="1:13" ht="18" customHeight="1">
      <c r="A5" s="13"/>
      <c r="B5" s="44"/>
      <c r="C5" s="14" t="s">
        <v>16</v>
      </c>
      <c r="D5" s="47"/>
      <c r="E5" s="52" t="s">
        <v>17</v>
      </c>
      <c r="F5" s="15" t="s">
        <v>18</v>
      </c>
      <c r="G5" s="44" t="s">
        <v>19</v>
      </c>
      <c r="H5" s="44"/>
      <c r="I5" s="16" t="s">
        <v>20</v>
      </c>
      <c r="J5" s="16" t="s">
        <v>21</v>
      </c>
      <c r="K5" s="47"/>
      <c r="L5" s="92" t="s">
        <v>22</v>
      </c>
      <c r="M5" s="10"/>
    </row>
    <row r="6" spans="1:13" ht="15.75" customHeight="1">
      <c r="A6" s="53"/>
      <c r="B6" s="94"/>
      <c r="C6" s="51"/>
      <c r="D6" s="95"/>
      <c r="E6" s="96" t="s">
        <v>23</v>
      </c>
      <c r="F6" s="12"/>
      <c r="G6" s="17" t="s">
        <v>24</v>
      </c>
      <c r="H6" s="52" t="s">
        <v>5</v>
      </c>
      <c r="I6" s="16" t="s">
        <v>25</v>
      </c>
      <c r="J6" s="18" t="s">
        <v>26</v>
      </c>
      <c r="K6" s="95"/>
      <c r="L6" s="96" t="s">
        <v>27</v>
      </c>
      <c r="M6" s="19" t="s">
        <v>28</v>
      </c>
    </row>
    <row r="7" spans="1:13">
      <c r="A7" s="54"/>
      <c r="B7" s="49"/>
      <c r="C7" s="55"/>
      <c r="D7" s="56"/>
      <c r="E7" s="49"/>
      <c r="F7" s="57"/>
      <c r="G7" s="55"/>
      <c r="H7" s="49"/>
      <c r="I7" s="16"/>
      <c r="J7" s="16"/>
      <c r="K7" s="56"/>
      <c r="L7" s="58" t="s">
        <v>29</v>
      </c>
      <c r="M7" s="59" t="s">
        <v>30</v>
      </c>
    </row>
    <row r="8" spans="1:13">
      <c r="A8" s="97">
        <v>1</v>
      </c>
      <c r="B8" s="20"/>
      <c r="C8" s="97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98" t="s">
        <v>59</v>
      </c>
      <c r="B9" s="99"/>
      <c r="C9" s="92" t="str">
        <f>JL!C12</f>
        <v>Hovězí s vaječnou sedlinou</v>
      </c>
      <c r="D9" s="10"/>
      <c r="E9" s="20" t="s">
        <v>31</v>
      </c>
      <c r="F9" s="22"/>
      <c r="G9" s="23"/>
      <c r="H9" s="24"/>
      <c r="I9" s="24"/>
      <c r="J9" s="25"/>
      <c r="K9" s="94"/>
      <c r="L9" s="100"/>
      <c r="M9" s="95"/>
    </row>
    <row r="10" spans="1:13" ht="18.95" customHeight="1">
      <c r="A10" s="98" t="s">
        <v>60</v>
      </c>
      <c r="B10" s="99"/>
      <c r="C10" s="92" t="str">
        <f>JL!C15</f>
        <v>Zelná bílá se slaninou a bramborami</v>
      </c>
      <c r="D10" s="10"/>
      <c r="E10" s="96" t="s">
        <v>31</v>
      </c>
      <c r="F10" s="22"/>
      <c r="G10" s="101"/>
      <c r="H10" s="24"/>
      <c r="I10" s="26"/>
      <c r="J10" s="25"/>
      <c r="K10" s="9"/>
      <c r="L10" s="100"/>
      <c r="M10" s="10"/>
    </row>
    <row r="11" spans="1:13" ht="18.95" customHeight="1">
      <c r="A11" s="98" t="s">
        <v>73</v>
      </c>
      <c r="B11" s="102"/>
      <c r="C11" s="103" t="str">
        <f>JL!C19</f>
        <v>Hovězí vařené zadní, koprová omáčka, houskové knedlíky (hovězí maso, mléko, smetana, kopr, cukr, sůl, ocet, mouka, máslo)</v>
      </c>
      <c r="D11" s="10"/>
      <c r="E11" s="20" t="s">
        <v>31</v>
      </c>
      <c r="F11" s="22"/>
      <c r="G11" s="27"/>
      <c r="H11" s="104"/>
      <c r="I11" s="26"/>
      <c r="J11" s="25"/>
      <c r="K11" s="94"/>
      <c r="L11" s="105"/>
      <c r="M11" s="95"/>
    </row>
    <row r="12" spans="1:13" ht="18.95" customHeight="1">
      <c r="A12" s="98" t="s">
        <v>74</v>
      </c>
      <c r="B12" s="106"/>
      <c r="C12" s="103" t="str">
        <f>JL!C23</f>
        <v>Pečená sekaná, bramborová kaše, okurka (mleté maso, cibule, uzená slanina, máčená žemle, česnek, majoránka)</v>
      </c>
      <c r="D12" s="10"/>
      <c r="E12" s="96" t="s">
        <v>31</v>
      </c>
      <c r="F12" s="22"/>
      <c r="G12" s="27"/>
      <c r="H12" s="24"/>
      <c r="I12" s="26"/>
      <c r="J12" s="25"/>
      <c r="K12" s="9"/>
      <c r="L12" s="100"/>
      <c r="M12" s="10"/>
    </row>
    <row r="13" spans="1:13" ht="18.95" customHeight="1">
      <c r="A13" s="98" t="s">
        <v>75</v>
      </c>
      <c r="B13" s="106"/>
      <c r="C13" s="103" t="str">
        <f>JL!C27</f>
        <v>Fazolová směs s rajčaty a bramborami, vařené vejce, chléb (fazole bílé, fazole tmavé, paprika, rajčata, brambory, česnek, protlak, koření, pepř, sůl)</v>
      </c>
      <c r="D13" s="10"/>
      <c r="E13" s="20" t="s">
        <v>31</v>
      </c>
      <c r="F13" s="22"/>
      <c r="G13" s="27"/>
      <c r="H13" s="24"/>
      <c r="I13" s="28"/>
      <c r="J13" s="25"/>
      <c r="K13" s="9"/>
      <c r="L13" s="100"/>
      <c r="M13" s="10"/>
    </row>
    <row r="14" spans="1:13" ht="18.95" customHeight="1">
      <c r="A14" s="98" t="s">
        <v>76</v>
      </c>
      <c r="B14" s="107"/>
      <c r="C14" s="103" t="str">
        <f>JL!C32</f>
        <v>Kuřecí steak zapečený se šunkou, broskví a sýrem, smažené krokety (kuřecí prsa, broskve, sýr, šunka, sůl, pepř, mouka )</v>
      </c>
      <c r="D14" s="10"/>
      <c r="E14" s="20" t="s">
        <v>31</v>
      </c>
      <c r="F14" s="22"/>
      <c r="G14" s="27"/>
      <c r="H14" s="24"/>
      <c r="I14" s="28"/>
      <c r="J14" s="25"/>
      <c r="K14" s="94"/>
      <c r="L14" s="105"/>
      <c r="M14" s="95"/>
    </row>
    <row r="15" spans="1:13" ht="18.95" customHeight="1">
      <c r="A15" s="108"/>
      <c r="B15" s="109"/>
      <c r="C15" s="659"/>
      <c r="D15" s="660"/>
      <c r="E15" s="20"/>
      <c r="F15" s="22"/>
      <c r="G15" s="27"/>
      <c r="H15" s="24"/>
      <c r="I15" s="28"/>
      <c r="J15" s="25"/>
      <c r="K15" s="9"/>
      <c r="L15" s="100"/>
      <c r="M15" s="10"/>
    </row>
    <row r="16" spans="1:13" ht="18.95" customHeight="1">
      <c r="A16" s="92"/>
      <c r="B16" s="94"/>
      <c r="C16" s="92"/>
      <c r="D16" s="10"/>
      <c r="E16" s="20"/>
      <c r="F16" s="22"/>
      <c r="G16" s="29"/>
      <c r="H16" s="24"/>
      <c r="I16" s="28"/>
      <c r="J16" s="25"/>
      <c r="K16" s="94"/>
      <c r="L16" s="105"/>
      <c r="M16" s="95"/>
    </row>
    <row r="17" spans="1:13" ht="18.95" customHeight="1">
      <c r="A17" s="92"/>
      <c r="B17" s="9"/>
      <c r="C17" s="110"/>
      <c r="D17" s="111"/>
      <c r="E17" s="20"/>
      <c r="F17" s="22"/>
      <c r="G17" s="29"/>
      <c r="H17" s="24"/>
      <c r="I17" s="26"/>
      <c r="J17" s="25"/>
      <c r="K17" s="9"/>
      <c r="L17" s="100"/>
      <c r="M17" s="10"/>
    </row>
    <row r="18" spans="1:13" ht="36" customHeight="1">
      <c r="A18" s="97"/>
      <c r="B18" s="94"/>
      <c r="C18" s="92"/>
      <c r="D18" s="10"/>
      <c r="E18" s="20"/>
      <c r="F18" s="22"/>
      <c r="G18" s="29"/>
      <c r="H18" s="24"/>
      <c r="I18" s="28"/>
      <c r="J18" s="25"/>
      <c r="K18" s="94"/>
      <c r="L18" s="105"/>
      <c r="M18" s="95"/>
    </row>
    <row r="19" spans="1:13" ht="18.95" customHeight="1">
      <c r="A19" s="92"/>
      <c r="B19" s="9"/>
      <c r="C19" s="92"/>
      <c r="D19" s="10"/>
      <c r="E19" s="20"/>
      <c r="F19" s="22"/>
      <c r="G19" s="29"/>
      <c r="H19" s="24"/>
      <c r="I19" s="26"/>
      <c r="J19" s="25"/>
      <c r="K19" s="9"/>
      <c r="L19" s="100"/>
      <c r="M19" s="10"/>
    </row>
    <row r="20" spans="1:13" ht="18.95" customHeight="1">
      <c r="A20" s="92"/>
      <c r="B20" s="9"/>
      <c r="C20" s="92"/>
      <c r="D20" s="10"/>
      <c r="E20" s="20"/>
      <c r="F20" s="22"/>
      <c r="G20" s="29"/>
      <c r="H20" s="24"/>
      <c r="I20" s="26"/>
      <c r="J20" s="25"/>
      <c r="K20" s="9"/>
      <c r="L20" s="100"/>
      <c r="M20" s="10"/>
    </row>
    <row r="21" spans="1:13" ht="18.95" customHeight="1">
      <c r="A21" s="92"/>
      <c r="B21" s="9"/>
      <c r="C21" s="92"/>
      <c r="D21" s="9"/>
      <c r="E21" s="22"/>
      <c r="F21" s="22"/>
      <c r="G21" s="30"/>
      <c r="H21" s="24"/>
      <c r="I21" s="16"/>
      <c r="J21" s="16"/>
      <c r="K21" s="16"/>
      <c r="L21" s="100"/>
      <c r="M21" s="16"/>
    </row>
    <row r="22" spans="1:13" ht="18.95" customHeight="1">
      <c r="A22" s="60" t="s">
        <v>32</v>
      </c>
      <c r="H22" s="31"/>
      <c r="K22" s="32"/>
      <c r="L22" s="94"/>
      <c r="M22" s="95"/>
    </row>
    <row r="23" spans="1:13">
      <c r="A23" s="92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2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1"/>
      <c r="B25" s="94"/>
      <c r="C25" s="94"/>
      <c r="E25" s="112" t="s">
        <v>36</v>
      </c>
      <c r="F25" s="94"/>
      <c r="G25" s="94"/>
      <c r="H25" s="112" t="s">
        <v>37</v>
      </c>
      <c r="I25" s="94"/>
      <c r="J25" s="94" t="s">
        <v>42</v>
      </c>
      <c r="K25" s="94"/>
      <c r="L25" s="94"/>
      <c r="M25" s="95"/>
    </row>
    <row r="26" spans="1:13">
      <c r="A26" s="55" t="s">
        <v>38</v>
      </c>
      <c r="B26" s="49"/>
      <c r="C26" s="49" t="s">
        <v>39</v>
      </c>
      <c r="D26" s="113"/>
      <c r="E26" s="49" t="s">
        <v>40</v>
      </c>
      <c r="F26" s="49"/>
      <c r="G26" s="49" t="s">
        <v>39</v>
      </c>
      <c r="H26" s="49"/>
      <c r="I26" s="49"/>
      <c r="J26" s="49"/>
      <c r="K26" s="49"/>
      <c r="L26" s="49"/>
      <c r="M26" s="56"/>
    </row>
    <row r="27" spans="1:13" ht="84.95" customHeight="1">
      <c r="A27" s="661" t="s">
        <v>49</v>
      </c>
      <c r="B27" s="662"/>
      <c r="C27" s="662"/>
      <c r="D27" s="662"/>
      <c r="E27" s="662"/>
      <c r="F27" s="662"/>
      <c r="G27" s="662"/>
      <c r="H27" s="662"/>
      <c r="I27" s="662"/>
      <c r="J27" s="662"/>
      <c r="K27" s="662"/>
      <c r="L27" s="662"/>
      <c r="M27" s="663"/>
    </row>
    <row r="28" spans="1:13" ht="35.1" customHeight="1">
      <c r="A28" s="6" t="s">
        <v>41</v>
      </c>
      <c r="B28" s="44"/>
      <c r="C28" s="44"/>
      <c r="D28" s="44"/>
      <c r="E28" s="44"/>
      <c r="F28" s="44"/>
      <c r="G28" s="45"/>
      <c r="H28" s="7" t="s">
        <v>11</v>
      </c>
      <c r="I28" s="46">
        <f>I1+1</f>
        <v>45741</v>
      </c>
      <c r="J28" s="44"/>
      <c r="K28" s="44"/>
      <c r="L28" s="44"/>
      <c r="M28" s="47"/>
    </row>
    <row r="29" spans="1:13" ht="16.5" customHeight="1">
      <c r="A29" s="91" t="s">
        <v>12</v>
      </c>
      <c r="B29" s="9"/>
      <c r="C29" s="10"/>
      <c r="D29" s="92" t="s">
        <v>13</v>
      </c>
      <c r="E29" s="9"/>
      <c r="F29" s="9"/>
      <c r="G29" s="9"/>
      <c r="H29" s="91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8" t="s">
        <v>15</v>
      </c>
      <c r="B30" s="49"/>
      <c r="C30" s="10"/>
      <c r="D30" s="62" t="str">
        <f>D3</f>
        <v>KLOKOČKA AUTOSALON - ŘEPY</v>
      </c>
      <c r="E30" s="49"/>
      <c r="F30" s="49"/>
      <c r="G30" s="49"/>
      <c r="H30" s="48" t="s">
        <v>14</v>
      </c>
      <c r="I30" s="93">
        <f>I3</f>
        <v>602881440</v>
      </c>
      <c r="J30" s="49"/>
      <c r="K30" s="49"/>
      <c r="L30" s="49"/>
      <c r="M30" s="50"/>
    </row>
    <row r="31" spans="1:13" ht="12.95" customHeight="1">
      <c r="A31" s="51"/>
      <c r="B31" s="94"/>
      <c r="C31" s="51"/>
      <c r="D31" s="95"/>
      <c r="E31" s="94"/>
      <c r="F31" s="12"/>
      <c r="G31" s="94"/>
      <c r="H31" s="94"/>
      <c r="I31" s="94"/>
      <c r="J31" s="94"/>
      <c r="K31" s="95"/>
      <c r="L31" s="51"/>
      <c r="M31" s="95"/>
    </row>
    <row r="32" spans="1:13" ht="18" customHeight="1">
      <c r="A32" s="13"/>
      <c r="B32" s="44"/>
      <c r="C32" s="14" t="s">
        <v>16</v>
      </c>
      <c r="D32" s="47"/>
      <c r="E32" s="52" t="s">
        <v>17</v>
      </c>
      <c r="F32" s="15" t="s">
        <v>18</v>
      </c>
      <c r="G32" s="44" t="s">
        <v>19</v>
      </c>
      <c r="H32" s="44"/>
      <c r="I32" s="16" t="s">
        <v>20</v>
      </c>
      <c r="J32" s="16" t="s">
        <v>21</v>
      </c>
      <c r="K32" s="47"/>
      <c r="L32" s="92" t="s">
        <v>22</v>
      </c>
      <c r="M32" s="10"/>
    </row>
    <row r="33" spans="1:13" ht="15.75" customHeight="1">
      <c r="A33" s="53"/>
      <c r="B33" s="94"/>
      <c r="C33" s="51"/>
      <c r="D33" s="95"/>
      <c r="E33" s="96" t="s">
        <v>23</v>
      </c>
      <c r="F33" s="12"/>
      <c r="G33" s="17" t="s">
        <v>24</v>
      </c>
      <c r="H33" s="52" t="s">
        <v>5</v>
      </c>
      <c r="I33" s="16" t="s">
        <v>25</v>
      </c>
      <c r="J33" s="18" t="s">
        <v>26</v>
      </c>
      <c r="K33" s="95"/>
      <c r="L33" s="96" t="s">
        <v>27</v>
      </c>
      <c r="M33" s="19" t="s">
        <v>28</v>
      </c>
    </row>
    <row r="34" spans="1:13">
      <c r="A34" s="54"/>
      <c r="B34" s="49"/>
      <c r="C34" s="55"/>
      <c r="D34" s="56"/>
      <c r="E34" s="49"/>
      <c r="F34" s="57"/>
      <c r="G34" s="55"/>
      <c r="H34" s="49"/>
      <c r="I34" s="16"/>
      <c r="J34" s="16"/>
      <c r="K34" s="56"/>
      <c r="L34" s="58" t="s">
        <v>29</v>
      </c>
      <c r="M34" s="59" t="s">
        <v>30</v>
      </c>
    </row>
    <row r="35" spans="1:13">
      <c r="A35" s="97">
        <v>1</v>
      </c>
      <c r="B35" s="20"/>
      <c r="C35" s="97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98" t="s">
        <v>59</v>
      </c>
      <c r="B36" s="99"/>
      <c r="C36" s="114" t="str">
        <f>JL!F12</f>
        <v>ZABÍJAČKOVÁ POLÉVKA S KROUPAMI</v>
      </c>
      <c r="D36" s="10"/>
      <c r="E36" s="20" t="s">
        <v>31</v>
      </c>
      <c r="F36" s="87"/>
      <c r="G36" s="23"/>
      <c r="H36" s="24"/>
      <c r="I36" s="24"/>
      <c r="J36" s="25"/>
      <c r="K36" s="94"/>
      <c r="L36" s="100"/>
      <c r="M36" s="95"/>
    </row>
    <row r="37" spans="1:13" ht="18.95" customHeight="1">
      <c r="A37" s="98" t="s">
        <v>60</v>
      </c>
      <c r="B37" s="99"/>
      <c r="C37" s="92" t="str">
        <f>JL!F15</f>
        <v>Brokolicový krém</v>
      </c>
      <c r="D37" s="10"/>
      <c r="E37" s="96" t="s">
        <v>31</v>
      </c>
      <c r="F37" s="87"/>
      <c r="G37" s="101"/>
      <c r="H37" s="24"/>
      <c r="I37" s="26"/>
      <c r="J37" s="25"/>
      <c r="K37" s="9"/>
      <c r="L37" s="100"/>
      <c r="M37" s="10"/>
    </row>
    <row r="38" spans="1:13" ht="18.95" customHeight="1">
      <c r="A38" s="98" t="s">
        <v>73</v>
      </c>
      <c r="B38" s="102"/>
      <c r="C38" s="103" t="str">
        <f>JL!F19</f>
        <v>JITRNICE nebo JELÍTKO, VAŘENÉ BRAMBORY, SALÁT Z KYSANÉHO ZELÍ S CIBULÍ</v>
      </c>
      <c r="D38" s="10"/>
      <c r="E38" s="20" t="s">
        <v>31</v>
      </c>
      <c r="F38" s="87"/>
      <c r="G38" s="116"/>
      <c r="H38" s="24"/>
      <c r="I38" s="26"/>
      <c r="J38" s="25"/>
      <c r="K38" s="94"/>
      <c r="L38" s="105"/>
      <c r="M38" s="95"/>
    </row>
    <row r="39" spans="1:13" ht="18.95" customHeight="1">
      <c r="A39" s="98" t="s">
        <v>74</v>
      </c>
      <c r="B39" s="106"/>
      <c r="C39" s="103" t="str">
        <f>JL!F23</f>
        <v>TRADIČNÍ ZABÍJAČKOVÝ GULÁŠ ZDOBENÝ CIBULÍ (VEPŘOVÁ PLEC, VEPŘOVÝ BOK, VEPŘOVÉ BROBY), HOUSKOVÉ KNEDLÍKY</v>
      </c>
      <c r="D39" s="10"/>
      <c r="E39" s="96" t="s">
        <v>31</v>
      </c>
      <c r="F39" s="87"/>
      <c r="G39" s="27"/>
      <c r="H39" s="24"/>
      <c r="I39" s="28"/>
      <c r="J39" s="25"/>
      <c r="K39" s="94"/>
      <c r="L39" s="105"/>
      <c r="M39" s="95"/>
    </row>
    <row r="40" spans="1:13" ht="18.95" customHeight="1">
      <c r="A40" s="98" t="s">
        <v>75</v>
      </c>
      <c r="B40" s="106"/>
      <c r="C40" s="103" t="str">
        <f>JL!F27</f>
        <v>Balkánský džuveč ze sojovým masem, paprikami a rajčaty, sypaný sýrem balkánského typu</v>
      </c>
      <c r="D40" s="10"/>
      <c r="E40" s="20" t="s">
        <v>31</v>
      </c>
      <c r="F40" s="87"/>
      <c r="G40" s="27"/>
      <c r="H40" s="24"/>
      <c r="I40" s="28"/>
      <c r="J40" s="25"/>
      <c r="K40" s="9"/>
      <c r="L40" s="100"/>
      <c r="M40" s="10"/>
    </row>
    <row r="41" spans="1:13" ht="18.95" customHeight="1">
      <c r="A41" s="98" t="s">
        <v>76</v>
      </c>
      <c r="B41" s="107"/>
      <c r="C41" s="103" t="str">
        <f>JL!F32</f>
        <v>Anglická vepřová játra, americké brambory, tatarská omáčka (játra, sůl, pepř, worčestr, mouka, cibule)</v>
      </c>
      <c r="D41" s="10"/>
      <c r="E41" s="20" t="s">
        <v>31</v>
      </c>
      <c r="F41" s="87"/>
      <c r="G41" s="27"/>
      <c r="H41" s="24"/>
      <c r="I41" s="28"/>
      <c r="J41" s="25"/>
      <c r="K41" s="94"/>
      <c r="L41" s="105"/>
      <c r="M41" s="95"/>
    </row>
    <row r="42" spans="1:13" ht="18.95" customHeight="1">
      <c r="A42" s="108"/>
      <c r="B42" s="109"/>
      <c r="C42" s="659"/>
      <c r="D42" s="660"/>
      <c r="E42" s="20"/>
      <c r="F42" s="87"/>
      <c r="G42" s="27"/>
      <c r="H42" s="24"/>
      <c r="I42" s="115"/>
      <c r="J42" s="25"/>
      <c r="K42" s="9"/>
      <c r="L42" s="100"/>
      <c r="M42" s="10"/>
    </row>
    <row r="43" spans="1:13" ht="18.95" customHeight="1">
      <c r="A43" s="92"/>
      <c r="B43" s="94"/>
      <c r="C43" s="92"/>
      <c r="D43" s="10"/>
      <c r="E43" s="20"/>
      <c r="F43" s="87"/>
      <c r="G43" s="29"/>
      <c r="H43" s="24"/>
      <c r="I43" s="28"/>
      <c r="J43" s="25"/>
      <c r="K43" s="94"/>
      <c r="L43" s="105"/>
      <c r="M43" s="95"/>
    </row>
    <row r="44" spans="1:13" ht="18.95" customHeight="1">
      <c r="A44" s="92"/>
      <c r="B44" s="9"/>
      <c r="C44" s="110"/>
      <c r="D44" s="111"/>
      <c r="E44" s="20"/>
      <c r="F44" s="22"/>
      <c r="G44" s="29"/>
      <c r="H44" s="24"/>
      <c r="I44" s="26"/>
      <c r="J44" s="25"/>
      <c r="K44" s="9"/>
      <c r="L44" s="100"/>
      <c r="M44" s="10"/>
    </row>
    <row r="45" spans="1:13" ht="36" customHeight="1">
      <c r="A45" s="97"/>
      <c r="B45" s="94"/>
      <c r="C45" s="92"/>
      <c r="D45" s="10"/>
      <c r="E45" s="20"/>
      <c r="F45" s="22"/>
      <c r="G45" s="29"/>
      <c r="H45" s="24"/>
      <c r="I45" s="28"/>
      <c r="J45" s="25"/>
      <c r="K45" s="94"/>
      <c r="L45" s="105"/>
      <c r="M45" s="95"/>
    </row>
    <row r="46" spans="1:13" ht="18.95" customHeight="1">
      <c r="A46" s="92"/>
      <c r="B46" s="9"/>
      <c r="C46" s="92"/>
      <c r="D46" s="10"/>
      <c r="E46" s="20"/>
      <c r="F46" s="22"/>
      <c r="G46" s="29"/>
      <c r="H46" s="24"/>
      <c r="I46" s="26"/>
      <c r="J46" s="25"/>
      <c r="K46" s="9"/>
      <c r="L46" s="100"/>
      <c r="M46" s="10"/>
    </row>
    <row r="47" spans="1:13" ht="18.95" customHeight="1">
      <c r="A47" s="92"/>
      <c r="B47" s="9"/>
      <c r="C47" s="92"/>
      <c r="D47" s="10"/>
      <c r="E47" s="20"/>
      <c r="F47" s="22"/>
      <c r="G47" s="29"/>
      <c r="H47" s="24"/>
      <c r="I47" s="26"/>
      <c r="J47" s="25"/>
      <c r="K47" s="9"/>
      <c r="L47" s="100"/>
      <c r="M47" s="10"/>
    </row>
    <row r="48" spans="1:13" ht="18.95" customHeight="1">
      <c r="A48" s="92"/>
      <c r="B48" s="9"/>
      <c r="C48" s="92"/>
      <c r="D48" s="9"/>
      <c r="E48" s="22"/>
      <c r="F48" s="22"/>
      <c r="G48" s="30"/>
      <c r="H48" s="24"/>
      <c r="I48" s="16"/>
      <c r="J48" s="16"/>
      <c r="K48" s="16"/>
      <c r="L48" s="100"/>
      <c r="M48" s="16"/>
    </row>
    <row r="49" spans="1:13" ht="18.95" customHeight="1">
      <c r="A49" s="60" t="s">
        <v>32</v>
      </c>
      <c r="H49" s="31"/>
      <c r="K49" s="32"/>
      <c r="L49" s="94"/>
      <c r="M49" s="95"/>
    </row>
    <row r="50" spans="1:13">
      <c r="A50" s="92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2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1"/>
      <c r="B52" s="94"/>
      <c r="C52" s="94"/>
      <c r="E52" s="112" t="s">
        <v>36</v>
      </c>
      <c r="F52" s="94"/>
      <c r="G52" s="94"/>
      <c r="H52" s="112" t="s">
        <v>37</v>
      </c>
      <c r="I52" s="94"/>
      <c r="J52" s="94" t="s">
        <v>42</v>
      </c>
      <c r="K52" s="94"/>
      <c r="L52" s="94"/>
      <c r="M52" s="95"/>
    </row>
    <row r="53" spans="1:13">
      <c r="A53" s="55" t="s">
        <v>38</v>
      </c>
      <c r="B53" s="49"/>
      <c r="C53" s="49" t="s">
        <v>39</v>
      </c>
      <c r="D53" s="113"/>
      <c r="E53" s="49" t="s">
        <v>40</v>
      </c>
      <c r="F53" s="49"/>
      <c r="G53" s="49" t="s">
        <v>39</v>
      </c>
      <c r="H53" s="49"/>
      <c r="I53" s="49"/>
      <c r="J53" s="49"/>
      <c r="K53" s="49"/>
      <c r="L53" s="49"/>
      <c r="M53" s="56"/>
    </row>
    <row r="54" spans="1:13" ht="84.95" customHeight="1">
      <c r="A54" s="661" t="s">
        <v>49</v>
      </c>
      <c r="B54" s="662"/>
      <c r="C54" s="662"/>
      <c r="D54" s="662"/>
      <c r="E54" s="662"/>
      <c r="F54" s="662"/>
      <c r="G54" s="662"/>
      <c r="H54" s="662"/>
      <c r="I54" s="662"/>
      <c r="J54" s="662"/>
      <c r="K54" s="662"/>
      <c r="L54" s="662"/>
      <c r="M54" s="663"/>
    </row>
    <row r="55" spans="1:13" ht="35.1" customHeight="1">
      <c r="A55" s="6" t="s">
        <v>41</v>
      </c>
      <c r="B55" s="44"/>
      <c r="C55" s="44"/>
      <c r="D55" s="44"/>
      <c r="E55" s="44"/>
      <c r="F55" s="44"/>
      <c r="G55" s="45"/>
      <c r="H55" s="7" t="s">
        <v>11</v>
      </c>
      <c r="I55" s="46">
        <f>I28+1</f>
        <v>45742</v>
      </c>
      <c r="J55" s="44"/>
      <c r="K55" s="44"/>
      <c r="L55" s="44"/>
      <c r="M55" s="47"/>
    </row>
    <row r="56" spans="1:13" ht="16.5" customHeight="1">
      <c r="A56" s="91" t="s">
        <v>12</v>
      </c>
      <c r="B56" s="9"/>
      <c r="C56" s="10"/>
      <c r="D56" s="92" t="s">
        <v>13</v>
      </c>
      <c r="E56" s="9"/>
      <c r="F56" s="9"/>
      <c r="G56" s="9"/>
      <c r="H56" s="91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8" t="s">
        <v>15</v>
      </c>
      <c r="B57" s="49"/>
      <c r="C57" s="10"/>
      <c r="D57" s="62" t="str">
        <f>D30</f>
        <v>KLOKOČKA AUTOSALON - ŘEPY</v>
      </c>
      <c r="E57" s="49"/>
      <c r="F57" s="49"/>
      <c r="G57" s="49"/>
      <c r="H57" s="48" t="s">
        <v>14</v>
      </c>
      <c r="I57" s="93">
        <f>I30</f>
        <v>602881440</v>
      </c>
      <c r="J57" s="49"/>
      <c r="K57" s="49"/>
      <c r="L57" s="49"/>
      <c r="M57" s="50"/>
    </row>
    <row r="58" spans="1:13" ht="12.95" customHeight="1">
      <c r="A58" s="51"/>
      <c r="B58" s="94"/>
      <c r="C58" s="51"/>
      <c r="D58" s="95"/>
      <c r="E58" s="94"/>
      <c r="F58" s="12"/>
      <c r="G58" s="94"/>
      <c r="H58" s="94"/>
      <c r="I58" s="94"/>
      <c r="J58" s="94"/>
      <c r="K58" s="95"/>
      <c r="L58" s="51"/>
      <c r="M58" s="95"/>
    </row>
    <row r="59" spans="1:13" ht="18" customHeight="1">
      <c r="A59" s="13"/>
      <c r="B59" s="44"/>
      <c r="C59" s="14" t="s">
        <v>16</v>
      </c>
      <c r="D59" s="47"/>
      <c r="E59" s="52" t="s">
        <v>17</v>
      </c>
      <c r="F59" s="15" t="s">
        <v>18</v>
      </c>
      <c r="G59" s="44" t="s">
        <v>19</v>
      </c>
      <c r="H59" s="44"/>
      <c r="I59" s="16" t="s">
        <v>20</v>
      </c>
      <c r="J59" s="16" t="s">
        <v>21</v>
      </c>
      <c r="K59" s="47"/>
      <c r="L59" s="92" t="s">
        <v>22</v>
      </c>
      <c r="M59" s="10"/>
    </row>
    <row r="60" spans="1:13" ht="15.75" customHeight="1">
      <c r="A60" s="53"/>
      <c r="B60" s="94"/>
      <c r="C60" s="51"/>
      <c r="D60" s="95"/>
      <c r="E60" s="96" t="s">
        <v>23</v>
      </c>
      <c r="F60" s="12"/>
      <c r="G60" s="17" t="s">
        <v>24</v>
      </c>
      <c r="H60" s="52" t="s">
        <v>5</v>
      </c>
      <c r="I60" s="16" t="s">
        <v>25</v>
      </c>
      <c r="J60" s="18" t="s">
        <v>26</v>
      </c>
      <c r="K60" s="95"/>
      <c r="L60" s="96" t="s">
        <v>27</v>
      </c>
      <c r="M60" s="19" t="s">
        <v>28</v>
      </c>
    </row>
    <row r="61" spans="1:13">
      <c r="A61" s="54"/>
      <c r="B61" s="49"/>
      <c r="C61" s="55"/>
      <c r="D61" s="56"/>
      <c r="E61" s="49"/>
      <c r="F61" s="57"/>
      <c r="G61" s="55"/>
      <c r="H61" s="49"/>
      <c r="I61" s="16"/>
      <c r="J61" s="16"/>
      <c r="K61" s="56"/>
      <c r="L61" s="58" t="s">
        <v>29</v>
      </c>
      <c r="M61" s="59" t="s">
        <v>30</v>
      </c>
    </row>
    <row r="62" spans="1:13">
      <c r="A62" s="97">
        <v>1</v>
      </c>
      <c r="B62" s="20"/>
      <c r="C62" s="97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98" t="s">
        <v>59</v>
      </c>
      <c r="B63" s="99"/>
      <c r="C63" s="114" t="str">
        <f>JL!I12</f>
        <v>Slepičí s nudlemi</v>
      </c>
      <c r="D63" s="10"/>
      <c r="E63" s="20" t="s">
        <v>31</v>
      </c>
      <c r="F63" s="87"/>
      <c r="G63" s="23"/>
      <c r="H63" s="24"/>
      <c r="I63" s="24"/>
      <c r="J63" s="25"/>
      <c r="K63" s="94"/>
      <c r="L63" s="100"/>
      <c r="M63" s="95"/>
    </row>
    <row r="64" spans="1:13" ht="18.95" customHeight="1">
      <c r="A64" s="98" t="s">
        <v>60</v>
      </c>
      <c r="B64" s="99"/>
      <c r="C64" s="92" t="str">
        <f>JL!I15</f>
        <v>Hrachová s uzeninou</v>
      </c>
      <c r="D64" s="10"/>
      <c r="E64" s="96" t="s">
        <v>31</v>
      </c>
      <c r="F64" s="87"/>
      <c r="G64" s="101"/>
      <c r="H64" s="24"/>
      <c r="I64" s="26"/>
      <c r="J64" s="25"/>
      <c r="K64" s="9"/>
      <c r="L64" s="100"/>
      <c r="M64" s="10"/>
    </row>
    <row r="65" spans="1:13" ht="18.95" customHeight="1">
      <c r="A65" s="98" t="s">
        <v>73</v>
      </c>
      <c r="B65" s="102"/>
      <c r="C65" s="103" t="str">
        <f>JL!I19</f>
        <v>OVAROVÁ VEPŘOVÁ PLEC, ČERSTVÝ CHLÉB, KŘEN, HOŘČICE, STERILOVANÉ FEFERONY</v>
      </c>
      <c r="D65" s="10"/>
      <c r="E65" s="20" t="s">
        <v>31</v>
      </c>
      <c r="F65" s="87"/>
      <c r="G65" s="27"/>
      <c r="H65" s="24"/>
      <c r="I65" s="26"/>
      <c r="J65" s="25"/>
      <c r="K65" s="94"/>
      <c r="L65" s="105"/>
      <c r="M65" s="95"/>
    </row>
    <row r="66" spans="1:13" ht="18.95" customHeight="1">
      <c r="A66" s="98" t="s">
        <v>74</v>
      </c>
      <c r="B66" s="106"/>
      <c r="C66" s="103" t="str">
        <f>JL!I23</f>
        <v>JITRNICOVÝ PREJT nebo JELÍTKOVÝ TMAVÝ PREJT, VAŘENÉ BRAMBORY, ZELNÝ SALÁT S JARNÍ CIBULKOU</v>
      </c>
      <c r="D66" s="10"/>
      <c r="E66" s="96" t="s">
        <v>31</v>
      </c>
      <c r="F66" s="87"/>
      <c r="G66" s="27"/>
      <c r="H66" s="24"/>
      <c r="I66" s="28"/>
      <c r="J66" s="25"/>
      <c r="K66" s="94"/>
      <c r="L66" s="105"/>
      <c r="M66" s="95"/>
    </row>
    <row r="67" spans="1:13" ht="18.95" customHeight="1">
      <c r="A67" s="98" t="s">
        <v>75</v>
      </c>
      <c r="B67" s="106"/>
      <c r="C67" s="103" t="str">
        <f>JL!I27</f>
        <v>Smažený květák, vařené brambory, tatarská omáčka (květák, melanž, mléko, sůl, mouka, olej, tatarka)</v>
      </c>
      <c r="D67" s="10"/>
      <c r="E67" s="20" t="s">
        <v>31</v>
      </c>
      <c r="F67" s="87"/>
      <c r="G67" s="27"/>
      <c r="H67" s="24"/>
      <c r="I67" s="28"/>
      <c r="J67" s="25"/>
      <c r="K67" s="9"/>
      <c r="L67" s="100"/>
      <c r="M67" s="10"/>
    </row>
    <row r="68" spans="1:13" ht="18.95" customHeight="1">
      <c r="A68" s="98" t="s">
        <v>76</v>
      </c>
      <c r="B68" s="107"/>
      <c r="C68" s="103" t="str">
        <f>JL!H32</f>
        <v>4.</v>
      </c>
      <c r="D68" s="10"/>
      <c r="E68" s="20" t="s">
        <v>31</v>
      </c>
      <c r="F68" s="87"/>
      <c r="G68" s="27"/>
      <c r="H68" s="24"/>
      <c r="I68" s="28"/>
      <c r="J68" s="25"/>
      <c r="K68" s="94"/>
      <c r="L68" s="105"/>
      <c r="M68" s="95"/>
    </row>
    <row r="69" spans="1:13" ht="18.95" customHeight="1">
      <c r="A69" s="108"/>
      <c r="B69" s="109"/>
      <c r="C69" s="659"/>
      <c r="D69" s="660"/>
      <c r="E69" s="20"/>
      <c r="F69" s="87"/>
      <c r="G69" s="27"/>
      <c r="H69" s="24"/>
      <c r="I69" s="28"/>
      <c r="J69" s="25"/>
      <c r="K69" s="9"/>
      <c r="L69" s="100"/>
      <c r="M69" s="10"/>
    </row>
    <row r="70" spans="1:13" ht="18.95" customHeight="1">
      <c r="A70" s="92"/>
      <c r="B70" s="94"/>
      <c r="C70" s="92"/>
      <c r="D70" s="10"/>
      <c r="E70" s="20"/>
      <c r="F70" s="87"/>
      <c r="G70" s="29"/>
      <c r="H70" s="24"/>
      <c r="I70" s="28"/>
      <c r="J70" s="25"/>
      <c r="K70" s="94"/>
      <c r="L70" s="105"/>
      <c r="M70" s="95"/>
    </row>
    <row r="71" spans="1:13" ht="18.95" customHeight="1">
      <c r="A71" s="92"/>
      <c r="B71" s="9"/>
      <c r="C71" s="110"/>
      <c r="D71" s="111"/>
      <c r="E71" s="20"/>
      <c r="F71" s="22"/>
      <c r="G71" s="29"/>
      <c r="H71" s="24"/>
      <c r="I71" s="26"/>
      <c r="J71" s="25"/>
      <c r="K71" s="9"/>
      <c r="L71" s="100"/>
      <c r="M71" s="10"/>
    </row>
    <row r="72" spans="1:13" ht="36" customHeight="1">
      <c r="A72" s="97"/>
      <c r="B72" s="94"/>
      <c r="C72" s="92"/>
      <c r="D72" s="10"/>
      <c r="E72" s="20"/>
      <c r="F72" s="22"/>
      <c r="G72" s="29"/>
      <c r="H72" s="24"/>
      <c r="I72" s="26"/>
      <c r="J72" s="25"/>
      <c r="K72" s="9"/>
      <c r="L72" s="100"/>
      <c r="M72" s="10"/>
    </row>
    <row r="73" spans="1:13" ht="18.95" customHeight="1">
      <c r="A73" s="92"/>
      <c r="B73" s="9"/>
      <c r="C73" s="92"/>
      <c r="D73" s="10"/>
      <c r="E73" s="20"/>
      <c r="F73" s="22"/>
      <c r="G73" s="29"/>
      <c r="H73" s="24"/>
      <c r="I73" s="28"/>
      <c r="J73" s="25"/>
      <c r="K73" s="94"/>
      <c r="L73" s="105"/>
      <c r="M73" s="95"/>
    </row>
    <row r="74" spans="1:13" ht="18.95" customHeight="1">
      <c r="A74" s="92"/>
      <c r="B74" s="9"/>
      <c r="C74" s="92"/>
      <c r="D74" s="10"/>
      <c r="E74" s="20"/>
      <c r="F74" s="22"/>
      <c r="G74" s="29"/>
      <c r="H74" s="24"/>
      <c r="I74" s="26"/>
      <c r="J74" s="25"/>
      <c r="K74" s="9"/>
      <c r="L74" s="100"/>
      <c r="M74" s="10"/>
    </row>
    <row r="75" spans="1:13" ht="18.95" customHeight="1">
      <c r="A75" s="92"/>
      <c r="B75" s="9"/>
      <c r="C75" s="92"/>
      <c r="D75" s="9"/>
      <c r="E75" s="22"/>
      <c r="F75" s="22"/>
      <c r="G75" s="30"/>
      <c r="H75" s="24"/>
      <c r="I75" s="16"/>
      <c r="J75" s="16"/>
      <c r="K75" s="16"/>
      <c r="L75" s="100"/>
      <c r="M75" s="16"/>
    </row>
    <row r="76" spans="1:13" ht="18.95" customHeight="1">
      <c r="A76" s="60" t="s">
        <v>32</v>
      </c>
      <c r="H76" s="31"/>
      <c r="K76" s="32"/>
      <c r="L76" s="94"/>
      <c r="M76" s="95"/>
    </row>
    <row r="77" spans="1:13">
      <c r="A77" s="92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2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1"/>
      <c r="B79" s="94"/>
      <c r="C79" s="94"/>
      <c r="E79" s="112" t="s">
        <v>36</v>
      </c>
      <c r="F79" s="94"/>
      <c r="G79" s="94"/>
      <c r="H79" s="112" t="s">
        <v>37</v>
      </c>
      <c r="I79" s="94"/>
      <c r="J79" s="94" t="s">
        <v>42</v>
      </c>
      <c r="K79" s="94"/>
      <c r="L79" s="94"/>
      <c r="M79" s="95"/>
    </row>
    <row r="80" spans="1:13">
      <c r="A80" s="55" t="s">
        <v>38</v>
      </c>
      <c r="B80" s="49"/>
      <c r="C80" s="49" t="s">
        <v>39</v>
      </c>
      <c r="D80" s="113"/>
      <c r="E80" s="49" t="s">
        <v>40</v>
      </c>
      <c r="F80" s="49"/>
      <c r="G80" s="49" t="s">
        <v>39</v>
      </c>
      <c r="H80" s="49"/>
      <c r="I80" s="49"/>
      <c r="J80" s="49"/>
      <c r="K80" s="49"/>
      <c r="L80" s="49"/>
      <c r="M80" s="56"/>
    </row>
    <row r="81" spans="1:13" ht="84.95" customHeight="1">
      <c r="A81" s="661" t="s">
        <v>49</v>
      </c>
      <c r="B81" s="662"/>
      <c r="C81" s="662"/>
      <c r="D81" s="662"/>
      <c r="E81" s="662"/>
      <c r="F81" s="662"/>
      <c r="G81" s="662"/>
      <c r="H81" s="662"/>
      <c r="I81" s="662"/>
      <c r="J81" s="662"/>
      <c r="K81" s="662"/>
      <c r="L81" s="662"/>
      <c r="M81" s="663"/>
    </row>
    <row r="82" spans="1:13" ht="35.1" customHeight="1">
      <c r="A82" s="6" t="s">
        <v>41</v>
      </c>
      <c r="B82" s="44"/>
      <c r="C82" s="44"/>
      <c r="D82" s="44"/>
      <c r="E82" s="44"/>
      <c r="F82" s="44"/>
      <c r="G82" s="45"/>
      <c r="H82" s="7" t="s">
        <v>11</v>
      </c>
      <c r="I82" s="46">
        <f>I55+1</f>
        <v>45743</v>
      </c>
      <c r="J82" s="44"/>
      <c r="K82" s="44"/>
      <c r="L82" s="44"/>
      <c r="M82" s="47"/>
    </row>
    <row r="83" spans="1:13" ht="16.5" customHeight="1">
      <c r="A83" s="91" t="s">
        <v>12</v>
      </c>
      <c r="B83" s="9"/>
      <c r="C83" s="10"/>
      <c r="D83" s="92" t="s">
        <v>13</v>
      </c>
      <c r="E83" s="9"/>
      <c r="F83" s="9"/>
      <c r="G83" s="9"/>
      <c r="H83" s="91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8" t="s">
        <v>15</v>
      </c>
      <c r="B84" s="49"/>
      <c r="C84" s="10"/>
      <c r="D84" s="62" t="str">
        <f>D57</f>
        <v>KLOKOČKA AUTOSALON - ŘEPY</v>
      </c>
      <c r="E84" s="49"/>
      <c r="F84" s="49"/>
      <c r="G84" s="49"/>
      <c r="H84" s="48" t="s">
        <v>14</v>
      </c>
      <c r="I84" s="93">
        <f>I57</f>
        <v>602881440</v>
      </c>
      <c r="J84" s="49"/>
      <c r="K84" s="49"/>
      <c r="L84" s="49"/>
      <c r="M84" s="50"/>
    </row>
    <row r="85" spans="1:13" ht="12.95" customHeight="1">
      <c r="A85" s="51"/>
      <c r="B85" s="94"/>
      <c r="C85" s="51"/>
      <c r="D85" s="95"/>
      <c r="E85" s="94"/>
      <c r="F85" s="12"/>
      <c r="G85" s="94"/>
      <c r="H85" s="94"/>
      <c r="I85" s="94"/>
      <c r="J85" s="94"/>
      <c r="K85" s="95"/>
      <c r="L85" s="51"/>
      <c r="M85" s="95"/>
    </row>
    <row r="86" spans="1:13" ht="18" customHeight="1">
      <c r="A86" s="13"/>
      <c r="B86" s="44"/>
      <c r="C86" s="14" t="s">
        <v>16</v>
      </c>
      <c r="D86" s="47"/>
      <c r="E86" s="52" t="s">
        <v>17</v>
      </c>
      <c r="F86" s="15" t="s">
        <v>18</v>
      </c>
      <c r="G86" s="44" t="s">
        <v>19</v>
      </c>
      <c r="H86" s="44"/>
      <c r="I86" s="16" t="s">
        <v>20</v>
      </c>
      <c r="J86" s="16" t="s">
        <v>21</v>
      </c>
      <c r="K86" s="47"/>
      <c r="L86" s="92" t="s">
        <v>22</v>
      </c>
      <c r="M86" s="10"/>
    </row>
    <row r="87" spans="1:13" ht="15.75" customHeight="1">
      <c r="A87" s="53"/>
      <c r="B87" s="94"/>
      <c r="C87" s="51"/>
      <c r="D87" s="95"/>
      <c r="E87" s="96" t="s">
        <v>23</v>
      </c>
      <c r="F87" s="12"/>
      <c r="G87" s="17" t="s">
        <v>24</v>
      </c>
      <c r="H87" s="52" t="s">
        <v>5</v>
      </c>
      <c r="I87" s="16" t="s">
        <v>25</v>
      </c>
      <c r="J87" s="18" t="s">
        <v>26</v>
      </c>
      <c r="K87" s="95"/>
      <c r="L87" s="96" t="s">
        <v>27</v>
      </c>
      <c r="M87" s="19" t="s">
        <v>28</v>
      </c>
    </row>
    <row r="88" spans="1:13">
      <c r="A88" s="54"/>
      <c r="B88" s="49"/>
      <c r="C88" s="55"/>
      <c r="D88" s="56"/>
      <c r="E88" s="49"/>
      <c r="F88" s="57"/>
      <c r="G88" s="55"/>
      <c r="H88" s="49"/>
      <c r="I88" s="16"/>
      <c r="J88" s="16"/>
      <c r="K88" s="56"/>
      <c r="L88" s="58" t="s">
        <v>29</v>
      </c>
      <c r="M88" s="59" t="s">
        <v>30</v>
      </c>
    </row>
    <row r="89" spans="1:13">
      <c r="A89" s="97">
        <v>1</v>
      </c>
      <c r="B89" s="20"/>
      <c r="C89" s="97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98" t="s">
        <v>59</v>
      </c>
      <c r="B90" s="99"/>
      <c r="C90" s="92" t="str">
        <f>JL!L12</f>
        <v>Hnědá s krupicí</v>
      </c>
      <c r="D90" s="10"/>
      <c r="E90" s="20" t="s">
        <v>31</v>
      </c>
      <c r="F90" s="22"/>
      <c r="G90" s="23"/>
      <c r="H90" s="24"/>
      <c r="I90" s="24"/>
      <c r="J90" s="25"/>
      <c r="K90" s="94"/>
      <c r="L90" s="100"/>
      <c r="M90" s="95"/>
    </row>
    <row r="91" spans="1:13" ht="18.95" customHeight="1">
      <c r="A91" s="98" t="s">
        <v>60</v>
      </c>
      <c r="B91" s="99"/>
      <c r="C91" s="92" t="str">
        <f>JL!L15</f>
        <v>Kapustová s paprikou a bramborami</v>
      </c>
      <c r="D91" s="10"/>
      <c r="E91" s="96" t="s">
        <v>31</v>
      </c>
      <c r="F91" s="22"/>
      <c r="G91" s="101"/>
      <c r="H91" s="24"/>
      <c r="I91" s="26"/>
      <c r="J91" s="25"/>
      <c r="K91" s="9"/>
      <c r="L91" s="100"/>
      <c r="M91" s="10"/>
    </row>
    <row r="92" spans="1:13" ht="18.95" customHeight="1">
      <c r="A92" s="98" t="s">
        <v>73</v>
      </c>
      <c r="B92" s="102"/>
      <c r="C92" s="103" t="str">
        <f>JL!L19</f>
        <v>Smažený vepřový řízek, vařené brambory s máslem, citron (vepřové maso - pečeně, mouka, vejce, mléko, brambory, pažitka)</v>
      </c>
      <c r="D92" s="10"/>
      <c r="E92" s="20" t="s">
        <v>31</v>
      </c>
      <c r="F92" s="22"/>
      <c r="G92" s="116"/>
      <c r="H92" s="24"/>
      <c r="I92" s="26"/>
      <c r="J92" s="25"/>
      <c r="K92" s="94"/>
      <c r="L92" s="105"/>
      <c r="M92" s="95"/>
    </row>
    <row r="93" spans="1:13" ht="18.95" customHeight="1">
      <c r="A93" s="98" t="s">
        <v>74</v>
      </c>
      <c r="B93" s="106"/>
      <c r="C93" s="103" t="str">
        <f>JL!L23</f>
        <v>Francouzské brambory, okurka (brambory, uzené, vejce, mléko, smetana, pepř, sůl, cibule)</v>
      </c>
      <c r="D93" s="10"/>
      <c r="E93" s="96" t="s">
        <v>31</v>
      </c>
      <c r="F93" s="22"/>
      <c r="G93" s="27"/>
      <c r="H93" s="24"/>
      <c r="I93" s="28"/>
      <c r="J93" s="25"/>
      <c r="K93" s="94"/>
      <c r="L93" s="105"/>
      <c r="M93" s="95"/>
    </row>
    <row r="94" spans="1:13" ht="18.95" customHeight="1">
      <c r="A94" s="98" t="s">
        <v>75</v>
      </c>
      <c r="B94" s="106"/>
      <c r="C94" s="103" t="str">
        <f>JL!L27</f>
        <v>Žemlovka s jablky a tvarohem  (veka, vejce, mléko, cukr, jablka, tvaroh tučný, skořice, vanilka, rozinky)</v>
      </c>
      <c r="D94" s="10"/>
      <c r="E94" s="20" t="s">
        <v>31</v>
      </c>
      <c r="F94" s="22"/>
      <c r="G94" s="27"/>
      <c r="H94" s="24"/>
      <c r="I94" s="28"/>
      <c r="J94" s="25"/>
      <c r="K94" s="9"/>
      <c r="L94" s="100"/>
      <c r="M94" s="10"/>
    </row>
    <row r="95" spans="1:13" ht="18.95" customHeight="1">
      <c r="A95" s="98" t="s">
        <v>76</v>
      </c>
      <c r="B95" s="107"/>
      <c r="C95" s="103" t="str">
        <f>JL!L32</f>
        <v>PEČENÝ TUŇÁK NA MÁSLE S BYLINKAMI, BRAMBORY S MÁSLEM A PAŽITKOU, CITRON</v>
      </c>
      <c r="D95" s="10"/>
      <c r="E95" s="20" t="s">
        <v>31</v>
      </c>
      <c r="F95" s="22"/>
      <c r="G95" s="27"/>
      <c r="H95" s="24"/>
      <c r="I95" s="28"/>
      <c r="J95" s="25"/>
      <c r="K95" s="94"/>
      <c r="L95" s="105"/>
      <c r="M95" s="95"/>
    </row>
    <row r="96" spans="1:13" ht="18.95" customHeight="1">
      <c r="A96" s="108"/>
      <c r="B96" s="109"/>
      <c r="C96" s="659"/>
      <c r="D96" s="660"/>
      <c r="E96" s="20"/>
      <c r="F96" s="22"/>
      <c r="G96" s="27"/>
      <c r="H96" s="24"/>
      <c r="I96" s="28"/>
      <c r="J96" s="25"/>
      <c r="K96" s="9"/>
      <c r="L96" s="100"/>
      <c r="M96" s="10"/>
    </row>
    <row r="97" spans="1:13" ht="18.95" customHeight="1">
      <c r="A97" s="92"/>
      <c r="B97" s="94"/>
      <c r="C97" s="92"/>
      <c r="D97" s="10"/>
      <c r="E97" s="20"/>
      <c r="F97" s="22"/>
      <c r="G97" s="29"/>
      <c r="H97" s="24"/>
      <c r="I97" s="28"/>
      <c r="J97" s="25"/>
      <c r="K97" s="94"/>
      <c r="L97" s="105"/>
      <c r="M97" s="95"/>
    </row>
    <row r="98" spans="1:13" ht="18.95" customHeight="1">
      <c r="A98" s="92"/>
      <c r="B98" s="9"/>
      <c r="C98" s="110"/>
      <c r="D98" s="111"/>
      <c r="E98" s="20"/>
      <c r="F98" s="22"/>
      <c r="G98" s="29"/>
      <c r="H98" s="24"/>
      <c r="I98" s="26"/>
      <c r="J98" s="25"/>
      <c r="K98" s="9"/>
      <c r="L98" s="100"/>
      <c r="M98" s="10"/>
    </row>
    <row r="99" spans="1:13" ht="36" customHeight="1">
      <c r="A99" s="97"/>
      <c r="B99" s="94"/>
      <c r="C99" s="92"/>
      <c r="D99" s="10"/>
      <c r="E99" s="20"/>
      <c r="F99" s="22"/>
      <c r="G99" s="29"/>
      <c r="H99" s="24"/>
      <c r="I99" s="26"/>
      <c r="J99" s="25"/>
      <c r="K99" s="9"/>
      <c r="L99" s="100"/>
      <c r="M99" s="10"/>
    </row>
    <row r="100" spans="1:13" ht="18.95" customHeight="1">
      <c r="A100" s="92"/>
      <c r="B100" s="9"/>
      <c r="C100" s="92"/>
      <c r="D100" s="10"/>
      <c r="E100" s="20"/>
      <c r="F100" s="22"/>
      <c r="G100" s="29"/>
      <c r="H100" s="24"/>
      <c r="I100" s="28"/>
      <c r="J100" s="25"/>
      <c r="K100" s="94"/>
      <c r="L100" s="105"/>
      <c r="M100" s="95"/>
    </row>
    <row r="101" spans="1:13" ht="18.95" customHeight="1">
      <c r="A101" s="92"/>
      <c r="B101" s="9"/>
      <c r="C101" s="92"/>
      <c r="D101" s="10"/>
      <c r="E101" s="20"/>
      <c r="F101" s="22"/>
      <c r="G101" s="29"/>
      <c r="H101" s="24"/>
      <c r="I101" s="26"/>
      <c r="J101" s="25"/>
      <c r="K101" s="9"/>
      <c r="L101" s="100"/>
      <c r="M101" s="10"/>
    </row>
    <row r="102" spans="1:13" ht="18.95" customHeight="1">
      <c r="A102" s="92"/>
      <c r="B102" s="9"/>
      <c r="C102" s="92"/>
      <c r="D102" s="9"/>
      <c r="E102" s="22"/>
      <c r="F102" s="22"/>
      <c r="G102" s="30"/>
      <c r="H102" s="24"/>
      <c r="I102" s="16"/>
      <c r="J102" s="16"/>
      <c r="K102" s="16"/>
      <c r="L102" s="100"/>
      <c r="M102" s="16"/>
    </row>
    <row r="103" spans="1:13" ht="18.95" customHeight="1">
      <c r="A103" s="60" t="s">
        <v>32</v>
      </c>
      <c r="H103" s="31"/>
      <c r="K103" s="32"/>
      <c r="L103" s="94"/>
      <c r="M103" s="95"/>
    </row>
    <row r="104" spans="1:13">
      <c r="A104" s="92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2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1"/>
      <c r="B106" s="94"/>
      <c r="C106" s="94"/>
      <c r="E106" s="112" t="s">
        <v>36</v>
      </c>
      <c r="F106" s="94"/>
      <c r="G106" s="94"/>
      <c r="H106" s="112" t="s">
        <v>37</v>
      </c>
      <c r="I106" s="94"/>
      <c r="J106" s="94" t="s">
        <v>42</v>
      </c>
      <c r="K106" s="94"/>
      <c r="L106" s="94"/>
      <c r="M106" s="95"/>
    </row>
    <row r="107" spans="1:13">
      <c r="A107" s="55" t="s">
        <v>38</v>
      </c>
      <c r="B107" s="49"/>
      <c r="C107" s="49" t="s">
        <v>39</v>
      </c>
      <c r="D107" s="113"/>
      <c r="E107" s="49" t="s">
        <v>40</v>
      </c>
      <c r="F107" s="49"/>
      <c r="G107" s="49" t="s">
        <v>39</v>
      </c>
      <c r="H107" s="49"/>
      <c r="I107" s="49"/>
      <c r="J107" s="49"/>
      <c r="K107" s="49"/>
      <c r="L107" s="49"/>
      <c r="M107" s="56"/>
    </row>
    <row r="108" spans="1:13" ht="84.95" customHeight="1">
      <c r="A108" s="661" t="s">
        <v>49</v>
      </c>
      <c r="B108" s="662"/>
      <c r="C108" s="662"/>
      <c r="D108" s="662"/>
      <c r="E108" s="662"/>
      <c r="F108" s="662"/>
      <c r="G108" s="662"/>
      <c r="H108" s="662"/>
      <c r="I108" s="662"/>
      <c r="J108" s="662"/>
      <c r="K108" s="662"/>
      <c r="L108" s="662"/>
      <c r="M108" s="663"/>
    </row>
    <row r="109" spans="1:13" ht="35.1" customHeight="1">
      <c r="A109" s="6" t="s">
        <v>41</v>
      </c>
      <c r="B109" s="44"/>
      <c r="C109" s="44"/>
      <c r="D109" s="44"/>
      <c r="E109" s="44"/>
      <c r="F109" s="44"/>
      <c r="G109" s="45"/>
      <c r="H109" s="7" t="s">
        <v>11</v>
      </c>
      <c r="I109" s="46">
        <f>I82+1</f>
        <v>45744</v>
      </c>
      <c r="J109" s="44"/>
      <c r="K109" s="44"/>
      <c r="L109" s="44"/>
      <c r="M109" s="47"/>
    </row>
    <row r="110" spans="1:13" ht="16.5" customHeight="1">
      <c r="A110" s="91" t="s">
        <v>12</v>
      </c>
      <c r="B110" s="9"/>
      <c r="C110" s="10"/>
      <c r="D110" s="92" t="s">
        <v>13</v>
      </c>
      <c r="E110" s="9"/>
      <c r="F110" s="9"/>
      <c r="G110" s="9"/>
      <c r="H110" s="91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8" t="s">
        <v>15</v>
      </c>
      <c r="B111" s="49"/>
      <c r="C111" s="10"/>
      <c r="D111" s="62" t="str">
        <f>D84</f>
        <v>KLOKOČKA AUTOSALON - ŘEPY</v>
      </c>
      <c r="E111" s="49"/>
      <c r="F111" s="49"/>
      <c r="G111" s="49"/>
      <c r="H111" s="48" t="s">
        <v>14</v>
      </c>
      <c r="I111" s="93">
        <f>I84</f>
        <v>602881440</v>
      </c>
      <c r="J111" s="49"/>
      <c r="K111" s="49"/>
      <c r="L111" s="49"/>
      <c r="M111" s="50"/>
    </row>
    <row r="112" spans="1:13" ht="12.95" customHeight="1">
      <c r="A112" s="51"/>
      <c r="B112" s="94"/>
      <c r="C112" s="51"/>
      <c r="D112" s="95"/>
      <c r="E112" s="94"/>
      <c r="F112" s="12"/>
      <c r="G112" s="94"/>
      <c r="H112" s="94"/>
      <c r="I112" s="94"/>
      <c r="J112" s="94"/>
      <c r="K112" s="95"/>
      <c r="L112" s="51"/>
      <c r="M112" s="95"/>
    </row>
    <row r="113" spans="1:13" ht="18" customHeight="1">
      <c r="A113" s="13"/>
      <c r="B113" s="44"/>
      <c r="C113" s="14" t="s">
        <v>16</v>
      </c>
      <c r="D113" s="47"/>
      <c r="E113" s="52" t="s">
        <v>17</v>
      </c>
      <c r="F113" s="15" t="s">
        <v>18</v>
      </c>
      <c r="G113" s="44" t="s">
        <v>19</v>
      </c>
      <c r="H113" s="44"/>
      <c r="I113" s="16" t="s">
        <v>20</v>
      </c>
      <c r="J113" s="16" t="s">
        <v>21</v>
      </c>
      <c r="K113" s="47"/>
      <c r="L113" s="92" t="s">
        <v>22</v>
      </c>
      <c r="M113" s="10"/>
    </row>
    <row r="114" spans="1:13" ht="15.75" customHeight="1">
      <c r="A114" s="53"/>
      <c r="B114" s="94"/>
      <c r="C114" s="51"/>
      <c r="D114" s="95"/>
      <c r="E114" s="96" t="s">
        <v>23</v>
      </c>
      <c r="F114" s="12"/>
      <c r="G114" s="17" t="s">
        <v>24</v>
      </c>
      <c r="H114" s="52" t="s">
        <v>5</v>
      </c>
      <c r="I114" s="16" t="s">
        <v>25</v>
      </c>
      <c r="J114" s="18" t="s">
        <v>26</v>
      </c>
      <c r="K114" s="95"/>
      <c r="L114" s="96" t="s">
        <v>27</v>
      </c>
      <c r="M114" s="19" t="s">
        <v>28</v>
      </c>
    </row>
    <row r="115" spans="1:13">
      <c r="A115" s="54"/>
      <c r="B115" s="49"/>
      <c r="C115" s="55"/>
      <c r="D115" s="56"/>
      <c r="E115" s="49"/>
      <c r="F115" s="57"/>
      <c r="G115" s="55"/>
      <c r="H115" s="49"/>
      <c r="I115" s="16"/>
      <c r="J115" s="16"/>
      <c r="K115" s="56"/>
      <c r="L115" s="58" t="s">
        <v>29</v>
      </c>
      <c r="M115" s="59" t="s">
        <v>30</v>
      </c>
    </row>
    <row r="116" spans="1:13">
      <c r="A116" s="97">
        <v>1</v>
      </c>
      <c r="B116" s="20"/>
      <c r="C116" s="97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98" t="s">
        <v>59</v>
      </c>
      <c r="B117" s="99"/>
      <c r="C117" s="114" t="str">
        <f>JL!O12</f>
        <v>Zeleninová se strouháním</v>
      </c>
      <c r="D117" s="10"/>
      <c r="E117" s="20" t="s">
        <v>31</v>
      </c>
      <c r="F117" s="22"/>
      <c r="G117" s="23"/>
      <c r="H117" s="24"/>
      <c r="I117" s="24"/>
      <c r="J117" s="25"/>
      <c r="K117" s="94"/>
      <c r="L117" s="100"/>
      <c r="M117" s="95"/>
    </row>
    <row r="118" spans="1:13" ht="18.95" customHeight="1">
      <c r="A118" s="98" t="s">
        <v>60</v>
      </c>
      <c r="B118" s="99"/>
      <c r="C118" s="92" t="str">
        <f>JL!O15</f>
        <v>Gulášová polévka s bramborem</v>
      </c>
      <c r="D118" s="10"/>
      <c r="E118" s="96" t="s">
        <v>31</v>
      </c>
      <c r="F118" s="22"/>
      <c r="G118" s="101"/>
      <c r="H118" s="24"/>
      <c r="I118" s="26"/>
      <c r="J118" s="25"/>
      <c r="K118" s="9"/>
      <c r="L118" s="100"/>
      <c r="M118" s="10"/>
    </row>
    <row r="119" spans="1:13" ht="18.95" customHeight="1">
      <c r="A119" s="98" t="s">
        <v>73</v>
      </c>
      <c r="B119" s="102"/>
      <c r="C119" s="103" t="str">
        <f>JL!O19</f>
        <v>Plněné bramborové knedlíky uzeným masem, dušené zelí, cibulka (uzené, brambory, vejce, mouka, krupice, zelí, cukr, cibule, sůl, olej)</v>
      </c>
      <c r="D119" s="10"/>
      <c r="E119" s="20" t="s">
        <v>31</v>
      </c>
      <c r="F119" s="22"/>
      <c r="G119" s="27"/>
      <c r="H119" s="24"/>
      <c r="I119" s="26"/>
      <c r="J119" s="25"/>
      <c r="K119" s="94"/>
      <c r="L119" s="105"/>
      <c r="M119" s="95"/>
    </row>
    <row r="120" spans="1:13" ht="18.95" customHeight="1">
      <c r="A120" s="98" t="s">
        <v>74</v>
      </c>
      <c r="B120" s="106"/>
      <c r="C120" s="103" t="str">
        <f>JL!O23</f>
        <v>Hovězí karbanátek s kapustou a slaninou, bramborová kaše s máslem, okurka</v>
      </c>
      <c r="D120" s="10"/>
      <c r="E120" s="96" t="s">
        <v>31</v>
      </c>
      <c r="F120" s="22"/>
      <c r="G120" s="27"/>
      <c r="H120" s="24"/>
      <c r="I120" s="26"/>
      <c r="J120" s="25"/>
      <c r="K120" s="9"/>
      <c r="L120" s="100"/>
      <c r="M120" s="10"/>
    </row>
    <row r="121" spans="1:13" ht="18.95" customHeight="1">
      <c r="A121" s="98" t="s">
        <v>75</v>
      </c>
      <c r="B121" s="106"/>
      <c r="C121" s="103" t="str">
        <f>JL!O27</f>
        <v>Pikantní těstoviny linquine se zeleninou feferonkami, sypané parmezánem (ploché špagety, zelenina, česnek, chilli, bylinky, sůl, vejce a parmezán)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0"/>
      <c r="M121" s="10"/>
    </row>
    <row r="122" spans="1:13" ht="18.95" customHeight="1">
      <c r="A122" s="98" t="s">
        <v>76</v>
      </c>
      <c r="B122" s="107"/>
      <c r="C122" s="103" t="str">
        <f>JL!O32</f>
        <v>Vepřový steak, dušená ružičková kapusta, pečené americké brambory (vepřové, sůl, pepř, olej, cibule, r.kapusta, česnek, slanina, mouka)</v>
      </c>
      <c r="D122" s="10"/>
      <c r="E122" s="20" t="s">
        <v>31</v>
      </c>
      <c r="F122" s="22"/>
      <c r="G122" s="27"/>
      <c r="H122" s="24"/>
      <c r="I122" s="28"/>
      <c r="J122" s="25"/>
      <c r="K122" s="94"/>
      <c r="L122" s="105"/>
      <c r="M122" s="95"/>
    </row>
    <row r="123" spans="1:13" ht="18.95" customHeight="1">
      <c r="A123" s="108"/>
      <c r="B123" s="109"/>
      <c r="C123" s="659"/>
      <c r="D123" s="660"/>
      <c r="E123" s="20"/>
      <c r="F123" s="22"/>
      <c r="G123" s="27"/>
      <c r="H123" s="24"/>
      <c r="I123" s="28"/>
      <c r="J123" s="25"/>
      <c r="K123" s="9"/>
      <c r="L123" s="100"/>
      <c r="M123" s="10"/>
    </row>
    <row r="124" spans="1:13" ht="18.95" customHeight="1">
      <c r="A124" s="92"/>
      <c r="B124" s="94"/>
      <c r="C124" s="92"/>
      <c r="D124" s="10"/>
      <c r="E124" s="20"/>
      <c r="F124" s="22"/>
      <c r="G124" s="29"/>
      <c r="H124" s="24"/>
      <c r="I124" s="28"/>
      <c r="J124" s="25"/>
      <c r="K124" s="94"/>
      <c r="L124" s="105"/>
      <c r="M124" s="95"/>
    </row>
    <row r="125" spans="1:13" ht="18.95" customHeight="1">
      <c r="A125" s="92"/>
      <c r="B125" s="9"/>
      <c r="C125" s="110"/>
      <c r="D125" s="111"/>
      <c r="E125" s="20"/>
      <c r="F125" s="22"/>
      <c r="G125" s="29"/>
      <c r="H125" s="24"/>
      <c r="I125" s="26"/>
      <c r="J125" s="25"/>
      <c r="K125" s="9"/>
      <c r="L125" s="100"/>
      <c r="M125" s="10"/>
    </row>
    <row r="126" spans="1:13" ht="36" customHeight="1">
      <c r="A126" s="97"/>
      <c r="B126" s="94"/>
      <c r="C126" s="92"/>
      <c r="D126" s="10"/>
      <c r="E126" s="20"/>
      <c r="F126" s="22"/>
      <c r="G126" s="29"/>
      <c r="H126" s="24"/>
      <c r="I126" s="26"/>
      <c r="J126" s="25"/>
      <c r="K126" s="9"/>
      <c r="L126" s="100"/>
      <c r="M126" s="10"/>
    </row>
    <row r="127" spans="1:13" ht="18.95" customHeight="1">
      <c r="A127" s="92"/>
      <c r="B127" s="9"/>
      <c r="C127" s="92"/>
      <c r="D127" s="10"/>
      <c r="E127" s="20"/>
      <c r="F127" s="22"/>
      <c r="G127" s="29"/>
      <c r="H127" s="24"/>
      <c r="I127" s="28"/>
      <c r="J127" s="25"/>
      <c r="K127" s="94"/>
      <c r="L127" s="105"/>
      <c r="M127" s="95"/>
    </row>
    <row r="128" spans="1:13" ht="18.95" customHeight="1">
      <c r="A128" s="92"/>
      <c r="B128" s="9"/>
      <c r="C128" s="92"/>
      <c r="D128" s="10"/>
      <c r="E128" s="20"/>
      <c r="F128" s="22"/>
      <c r="G128" s="29"/>
      <c r="H128" s="24"/>
      <c r="I128" s="26"/>
      <c r="J128" s="25"/>
      <c r="K128" s="9"/>
      <c r="L128" s="100"/>
      <c r="M128" s="10"/>
    </row>
    <row r="129" spans="1:13" ht="18.95" customHeight="1">
      <c r="A129" s="92"/>
      <c r="B129" s="9"/>
      <c r="C129" s="92"/>
      <c r="D129" s="9"/>
      <c r="E129" s="22"/>
      <c r="F129" s="22"/>
      <c r="G129" s="30"/>
      <c r="H129" s="24"/>
      <c r="I129" s="16"/>
      <c r="J129" s="16"/>
      <c r="K129" s="16"/>
      <c r="L129" s="100"/>
      <c r="M129" s="16"/>
    </row>
    <row r="130" spans="1:13" ht="18.95" customHeight="1">
      <c r="A130" s="60" t="s">
        <v>32</v>
      </c>
      <c r="H130" s="31"/>
      <c r="K130" s="32"/>
      <c r="L130" s="94"/>
      <c r="M130" s="95"/>
    </row>
    <row r="131" spans="1:13">
      <c r="A131" s="92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2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1"/>
      <c r="B133" s="94"/>
      <c r="C133" s="94"/>
      <c r="E133" s="112" t="s">
        <v>36</v>
      </c>
      <c r="F133" s="94"/>
      <c r="G133" s="94"/>
      <c r="H133" s="112" t="s">
        <v>37</v>
      </c>
      <c r="I133" s="94"/>
      <c r="J133" s="94" t="s">
        <v>42</v>
      </c>
      <c r="K133" s="94"/>
      <c r="L133" s="94"/>
      <c r="M133" s="95"/>
    </row>
    <row r="134" spans="1:13">
      <c r="A134" s="55" t="s">
        <v>38</v>
      </c>
      <c r="B134" s="49"/>
      <c r="C134" s="49" t="s">
        <v>39</v>
      </c>
      <c r="D134" s="113"/>
      <c r="E134" s="49" t="s">
        <v>40</v>
      </c>
      <c r="F134" s="49"/>
      <c r="G134" s="49" t="s">
        <v>39</v>
      </c>
      <c r="H134" s="49"/>
      <c r="I134" s="49"/>
      <c r="J134" s="49"/>
      <c r="K134" s="49"/>
      <c r="L134" s="49"/>
      <c r="M134" s="56"/>
    </row>
    <row r="135" spans="1:13" ht="84.95" customHeight="1">
      <c r="A135" s="661" t="s">
        <v>49</v>
      </c>
      <c r="B135" s="662"/>
      <c r="C135" s="662"/>
      <c r="D135" s="662"/>
      <c r="E135" s="662"/>
      <c r="F135" s="662"/>
      <c r="G135" s="662"/>
      <c r="H135" s="662"/>
      <c r="I135" s="662"/>
      <c r="J135" s="662"/>
      <c r="K135" s="662"/>
      <c r="L135" s="662"/>
      <c r="M135" s="663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6687-F2B2-402D-BC79-3FE96E2A4229}">
  <sheetPr>
    <tabColor rgb="FFFFFF00"/>
  </sheetPr>
  <dimension ref="A1:M137"/>
  <sheetViews>
    <sheetView workbookViewId="0">
      <selection activeCell="F8" sqref="F8:G8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9.2851562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4"/>
      <c r="C1" s="44"/>
      <c r="D1" s="44"/>
      <c r="E1" s="44"/>
      <c r="F1" s="44"/>
      <c r="G1" s="45"/>
      <c r="H1" s="7" t="s">
        <v>11</v>
      </c>
      <c r="I1" s="46">
        <f>JL!B10</f>
        <v>45740</v>
      </c>
      <c r="J1" s="44"/>
      <c r="K1" s="44"/>
      <c r="L1" s="44"/>
      <c r="M1" s="47"/>
    </row>
    <row r="2" spans="1:13" ht="16.5" customHeight="1">
      <c r="A2" s="91" t="s">
        <v>12</v>
      </c>
      <c r="B2" s="9"/>
      <c r="C2" s="10"/>
      <c r="D2" s="92" t="s">
        <v>13</v>
      </c>
      <c r="E2" s="9"/>
      <c r="F2" s="9"/>
      <c r="G2" s="9"/>
      <c r="H2" s="91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8" t="s">
        <v>15</v>
      </c>
      <c r="B3" s="49"/>
      <c r="C3" s="10"/>
      <c r="D3" s="62" t="s">
        <v>89</v>
      </c>
      <c r="E3" s="49"/>
      <c r="F3" s="49"/>
      <c r="G3" s="49"/>
      <c r="H3" s="48" t="s">
        <v>14</v>
      </c>
      <c r="I3" s="93">
        <v>731438009</v>
      </c>
      <c r="J3" s="49"/>
      <c r="K3" s="49"/>
      <c r="L3" s="49"/>
      <c r="M3" s="50"/>
    </row>
    <row r="4" spans="1:13" ht="12.95" customHeight="1">
      <c r="A4" s="366" t="s">
        <v>215</v>
      </c>
      <c r="B4" s="367" t="s">
        <v>216</v>
      </c>
      <c r="C4" s="366" t="s">
        <v>217</v>
      </c>
      <c r="D4" s="368"/>
      <c r="E4" s="664" t="s">
        <v>218</v>
      </c>
      <c r="F4" s="665"/>
      <c r="G4" s="665"/>
      <c r="H4" s="665"/>
      <c r="I4" s="369"/>
      <c r="J4" s="369"/>
      <c r="K4" s="368"/>
      <c r="L4" s="370" t="s">
        <v>219</v>
      </c>
      <c r="M4" s="368"/>
    </row>
    <row r="5" spans="1:13" ht="18" customHeight="1">
      <c r="A5" s="666" t="s">
        <v>220</v>
      </c>
      <c r="B5" s="667"/>
      <c r="C5" s="371" t="s">
        <v>16</v>
      </c>
      <c r="D5" s="372"/>
      <c r="E5" s="373" t="s">
        <v>17</v>
      </c>
      <c r="F5" s="374" t="s">
        <v>18</v>
      </c>
      <c r="G5" s="375" t="s">
        <v>19</v>
      </c>
      <c r="H5" s="375"/>
      <c r="I5" s="376" t="s">
        <v>20</v>
      </c>
      <c r="J5" s="376" t="s">
        <v>21</v>
      </c>
      <c r="K5" s="372"/>
      <c r="L5" s="377" t="s">
        <v>22</v>
      </c>
      <c r="M5" s="378"/>
    </row>
    <row r="6" spans="1:13" ht="15.75" customHeight="1">
      <c r="A6" s="379"/>
      <c r="B6" s="369"/>
      <c r="C6" s="366"/>
      <c r="D6" s="368"/>
      <c r="E6" s="380" t="s">
        <v>23</v>
      </c>
      <c r="F6" s="381"/>
      <c r="G6" s="382" t="s">
        <v>24</v>
      </c>
      <c r="H6" s="373" t="s">
        <v>5</v>
      </c>
      <c r="I6" s="376" t="s">
        <v>25</v>
      </c>
      <c r="J6" s="383" t="s">
        <v>26</v>
      </c>
      <c r="K6" s="368"/>
      <c r="L6" s="380" t="s">
        <v>27</v>
      </c>
      <c r="M6" s="384" t="s">
        <v>28</v>
      </c>
    </row>
    <row r="7" spans="1:13">
      <c r="A7" s="393"/>
      <c r="B7" s="386"/>
      <c r="C7" s="390"/>
      <c r="D7" s="388"/>
      <c r="E7" s="386"/>
      <c r="F7" s="389"/>
      <c r="G7" s="390"/>
      <c r="H7" s="386"/>
      <c r="I7" s="376"/>
      <c r="J7" s="376"/>
      <c r="K7" s="388"/>
      <c r="L7" s="391" t="s">
        <v>29</v>
      </c>
      <c r="M7" s="392" t="s">
        <v>30</v>
      </c>
    </row>
    <row r="8" spans="1:13">
      <c r="A8" s="97">
        <v>1</v>
      </c>
      <c r="B8" s="20"/>
      <c r="C8" s="97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188" t="s">
        <v>59</v>
      </c>
      <c r="B9" s="189"/>
      <c r="C9" s="92" t="str">
        <f>JL!C12</f>
        <v>Hovězí s vaječnou sedlinou</v>
      </c>
      <c r="D9" s="10"/>
      <c r="E9" s="20" t="s">
        <v>31</v>
      </c>
      <c r="F9" s="22"/>
      <c r="G9" s="23"/>
      <c r="H9" s="24"/>
      <c r="I9" s="24"/>
      <c r="J9" s="25"/>
      <c r="K9" s="94"/>
      <c r="L9" s="100"/>
      <c r="M9" s="95"/>
    </row>
    <row r="10" spans="1:13" ht="18.95" customHeight="1">
      <c r="A10" s="188" t="s">
        <v>60</v>
      </c>
      <c r="B10" s="189"/>
      <c r="C10" s="92" t="str">
        <f>JL!C15</f>
        <v>Zelná bílá se slaninou a bramborami</v>
      </c>
      <c r="D10" s="10"/>
      <c r="E10" s="96" t="s">
        <v>31</v>
      </c>
      <c r="F10" s="22"/>
      <c r="G10" s="101"/>
      <c r="H10" s="24"/>
      <c r="I10" s="26"/>
      <c r="J10" s="25"/>
      <c r="K10" s="9"/>
      <c r="L10" s="100"/>
      <c r="M10" s="10"/>
    </row>
    <row r="11" spans="1:13" ht="18.95" customHeight="1">
      <c r="A11" s="188" t="s">
        <v>84</v>
      </c>
      <c r="B11" s="190"/>
      <c r="C11" s="103" t="str">
        <f>JL!C19</f>
        <v>Hovězí vařené zadní, koprová omáčka, houskové knedlíky (hovězí maso, mléko, smetana, kopr, cukr, sůl, ocet, mouka, máslo)</v>
      </c>
      <c r="D11" s="10"/>
      <c r="E11" s="20" t="s">
        <v>31</v>
      </c>
      <c r="F11" s="22"/>
      <c r="G11" s="27"/>
      <c r="H11" s="104"/>
      <c r="I11" s="26"/>
      <c r="J11" s="25"/>
      <c r="K11" s="94"/>
      <c r="L11" s="105"/>
      <c r="M11" s="95"/>
    </row>
    <row r="12" spans="1:13" ht="18.95" customHeight="1">
      <c r="A12" s="188" t="s">
        <v>86</v>
      </c>
      <c r="B12" s="191"/>
      <c r="C12" s="103" t="str">
        <f>JL!C23</f>
        <v>Pečená sekaná, bramborová kaše, okurka (mleté maso, cibule, uzená slanina, máčená žemle, česnek, majoránka)</v>
      </c>
      <c r="D12" s="10"/>
      <c r="E12" s="96" t="s">
        <v>31</v>
      </c>
      <c r="F12" s="22"/>
      <c r="G12" s="27"/>
      <c r="H12" s="24"/>
      <c r="I12" s="26"/>
      <c r="J12" s="25"/>
      <c r="K12" s="9"/>
      <c r="L12" s="100"/>
      <c r="M12" s="10"/>
    </row>
    <row r="13" spans="1:13" ht="18.95" customHeight="1">
      <c r="A13" s="188" t="s">
        <v>85</v>
      </c>
      <c r="B13" s="191"/>
      <c r="C13" s="103" t="str">
        <f>JL!C27</f>
        <v>Fazolová směs s rajčaty a bramborami, vařené vejce, chléb (fazole bílé, fazole tmavé, paprika, rajčata, brambory, česnek, protlak, koření, pepř, sůl)</v>
      </c>
      <c r="D13" s="10"/>
      <c r="E13" s="20" t="s">
        <v>31</v>
      </c>
      <c r="F13" s="22"/>
      <c r="G13" s="27"/>
      <c r="H13" s="24"/>
      <c r="I13" s="28"/>
      <c r="J13" s="25"/>
      <c r="K13" s="9"/>
      <c r="L13" s="100"/>
      <c r="M13" s="10"/>
    </row>
    <row r="14" spans="1:13" ht="18.95" customHeight="1">
      <c r="A14" s="188" t="s">
        <v>87</v>
      </c>
      <c r="B14" s="192"/>
      <c r="C14" s="103" t="str">
        <f>JL!C32</f>
        <v>Kuřecí steak zapečený se šunkou, broskví a sýrem, smažené krokety (kuřecí prsa, broskve, sýr, šunka, sůl, pepř, mouka )</v>
      </c>
      <c r="D14" s="10"/>
      <c r="E14" s="20" t="s">
        <v>31</v>
      </c>
      <c r="F14" s="22"/>
      <c r="G14" s="27"/>
      <c r="H14" s="24"/>
      <c r="I14" s="28"/>
      <c r="J14" s="25"/>
      <c r="K14" s="94"/>
      <c r="L14" s="105"/>
      <c r="M14" s="95"/>
    </row>
    <row r="15" spans="1:13" ht="18.95" customHeight="1">
      <c r="A15" s="108"/>
      <c r="B15" s="109"/>
      <c r="C15" s="659"/>
      <c r="D15" s="660"/>
      <c r="E15" s="20"/>
      <c r="F15" s="22"/>
      <c r="G15" s="27"/>
      <c r="H15" s="24"/>
      <c r="I15" s="28"/>
      <c r="J15" s="25"/>
      <c r="K15" s="9"/>
      <c r="L15" s="100"/>
      <c r="M15" s="10"/>
    </row>
    <row r="16" spans="1:13" ht="18.95" customHeight="1">
      <c r="A16" s="92"/>
      <c r="B16" s="94"/>
      <c r="C16" s="92"/>
      <c r="D16" s="10"/>
      <c r="E16" s="20"/>
      <c r="F16" s="22"/>
      <c r="G16" s="29"/>
      <c r="H16" s="24"/>
      <c r="I16" s="28"/>
      <c r="J16" s="25"/>
      <c r="K16" s="94"/>
      <c r="L16" s="105"/>
      <c r="M16" s="95"/>
    </row>
    <row r="17" spans="1:13" ht="18.95" customHeight="1">
      <c r="A17" s="92"/>
      <c r="B17" s="9"/>
      <c r="C17" s="110"/>
      <c r="D17" s="111"/>
      <c r="E17" s="20"/>
      <c r="F17" s="22"/>
      <c r="G17" s="29"/>
      <c r="H17" s="24"/>
      <c r="I17" s="26"/>
      <c r="J17" s="25"/>
      <c r="K17" s="9"/>
      <c r="L17" s="100"/>
      <c r="M17" s="10"/>
    </row>
    <row r="18" spans="1:13" ht="36" customHeight="1">
      <c r="A18" s="97"/>
      <c r="B18" s="94"/>
      <c r="C18" s="92"/>
      <c r="D18" s="10"/>
      <c r="E18" s="20"/>
      <c r="F18" s="22"/>
      <c r="G18" s="29"/>
      <c r="H18" s="24"/>
      <c r="I18" s="28"/>
      <c r="J18" s="25"/>
      <c r="K18" s="94"/>
      <c r="L18" s="105"/>
      <c r="M18" s="95"/>
    </row>
    <row r="19" spans="1:13" ht="18.95" customHeight="1">
      <c r="A19" s="92"/>
      <c r="B19" s="9"/>
      <c r="C19" s="92"/>
      <c r="D19" s="10"/>
      <c r="E19" s="20"/>
      <c r="F19" s="22"/>
      <c r="G19" s="29"/>
      <c r="H19" s="24"/>
      <c r="I19" s="26"/>
      <c r="J19" s="25"/>
      <c r="K19" s="9"/>
      <c r="L19" s="100"/>
      <c r="M19" s="10"/>
    </row>
    <row r="20" spans="1:13" ht="18.95" customHeight="1">
      <c r="A20" s="92"/>
      <c r="B20" s="9"/>
      <c r="C20" s="92"/>
      <c r="D20" s="10"/>
      <c r="E20" s="20"/>
      <c r="F20" s="22"/>
      <c r="G20" s="29"/>
      <c r="H20" s="24"/>
      <c r="I20" s="26"/>
      <c r="J20" s="25"/>
      <c r="K20" s="9"/>
      <c r="L20" s="100"/>
      <c r="M20" s="10"/>
    </row>
    <row r="21" spans="1:13" ht="18.95" customHeight="1">
      <c r="A21" s="92"/>
      <c r="B21" s="9"/>
      <c r="C21" s="92"/>
      <c r="D21" s="9"/>
      <c r="E21" s="22"/>
      <c r="F21" s="22"/>
      <c r="G21" s="30"/>
      <c r="H21" s="24"/>
      <c r="I21" s="16"/>
      <c r="J21" s="16"/>
      <c r="K21" s="16"/>
      <c r="L21" s="100"/>
      <c r="M21" s="16"/>
    </row>
    <row r="22" spans="1:13" ht="18.95" customHeight="1">
      <c r="A22" s="60" t="s">
        <v>32</v>
      </c>
      <c r="H22" s="31"/>
      <c r="K22" s="32"/>
      <c r="L22" s="94"/>
      <c r="M22" s="95"/>
    </row>
    <row r="23" spans="1:13">
      <c r="A23" s="92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2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1"/>
      <c r="B25" s="94"/>
      <c r="C25" s="94"/>
      <c r="E25" s="112" t="s">
        <v>36</v>
      </c>
      <c r="F25" s="94"/>
      <c r="G25" s="94"/>
      <c r="H25" s="112" t="s">
        <v>37</v>
      </c>
      <c r="I25" s="94"/>
      <c r="J25" s="94" t="s">
        <v>175</v>
      </c>
      <c r="K25" s="94"/>
      <c r="L25" s="94"/>
      <c r="M25" s="95"/>
    </row>
    <row r="26" spans="1:13">
      <c r="A26" s="55" t="s">
        <v>38</v>
      </c>
      <c r="B26" s="49"/>
      <c r="C26" s="49" t="s">
        <v>39</v>
      </c>
      <c r="D26" s="113"/>
      <c r="E26" s="49" t="s">
        <v>40</v>
      </c>
      <c r="F26" s="49"/>
      <c r="G26" s="49" t="s">
        <v>39</v>
      </c>
      <c r="H26" s="49"/>
      <c r="I26" s="49"/>
      <c r="J26" s="49"/>
      <c r="K26" s="49"/>
      <c r="L26" s="49"/>
      <c r="M26" s="56"/>
    </row>
    <row r="27" spans="1:13" ht="84.95" customHeight="1">
      <c r="A27" s="661" t="s">
        <v>49</v>
      </c>
      <c r="B27" s="662"/>
      <c r="C27" s="662"/>
      <c r="D27" s="662"/>
      <c r="E27" s="662"/>
      <c r="F27" s="662"/>
      <c r="G27" s="662"/>
      <c r="H27" s="662"/>
      <c r="I27" s="662"/>
      <c r="J27" s="662"/>
      <c r="K27" s="662"/>
      <c r="L27" s="662"/>
      <c r="M27" s="663"/>
    </row>
    <row r="28" spans="1:13" ht="35.1" customHeight="1">
      <c r="A28" s="6" t="s">
        <v>41</v>
      </c>
      <c r="B28" s="44"/>
      <c r="C28" s="44"/>
      <c r="D28" s="44"/>
      <c r="E28" s="44"/>
      <c r="F28" s="44"/>
      <c r="G28" s="45"/>
      <c r="H28" s="7" t="s">
        <v>11</v>
      </c>
      <c r="I28" s="46">
        <f>I1+1</f>
        <v>45741</v>
      </c>
      <c r="J28" s="44"/>
      <c r="K28" s="44"/>
      <c r="L28" s="44"/>
      <c r="M28" s="47"/>
    </row>
    <row r="29" spans="1:13" ht="16.5" customHeight="1">
      <c r="A29" s="91" t="s">
        <v>12</v>
      </c>
      <c r="B29" s="9"/>
      <c r="C29" s="10"/>
      <c r="D29" s="92" t="s">
        <v>13</v>
      </c>
      <c r="E29" s="9"/>
      <c r="F29" s="9"/>
      <c r="G29" s="9"/>
      <c r="H29" s="91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8" t="s">
        <v>15</v>
      </c>
      <c r="B30" s="49"/>
      <c r="C30" s="10"/>
      <c r="D30" s="62" t="str">
        <f>D3</f>
        <v>VALEO - ŽEBRÁK</v>
      </c>
      <c r="E30" s="49"/>
      <c r="F30" s="49"/>
      <c r="G30" s="49"/>
      <c r="H30" s="48" t="s">
        <v>14</v>
      </c>
      <c r="I30" s="93">
        <f>I3</f>
        <v>731438009</v>
      </c>
      <c r="J30" s="49"/>
      <c r="K30" s="49"/>
      <c r="L30" s="49"/>
      <c r="M30" s="50"/>
    </row>
    <row r="31" spans="1:13" ht="12.95" customHeight="1">
      <c r="A31" s="366" t="s">
        <v>215</v>
      </c>
      <c r="B31" s="367" t="s">
        <v>216</v>
      </c>
      <c r="C31" s="366" t="s">
        <v>217</v>
      </c>
      <c r="D31" s="368"/>
      <c r="E31" s="664" t="s">
        <v>218</v>
      </c>
      <c r="F31" s="665"/>
      <c r="G31" s="665"/>
      <c r="H31" s="665"/>
      <c r="I31" s="369"/>
      <c r="J31" s="369"/>
      <c r="K31" s="368"/>
      <c r="L31" s="370" t="s">
        <v>219</v>
      </c>
      <c r="M31" s="368"/>
    </row>
    <row r="32" spans="1:13" ht="18" customHeight="1">
      <c r="A32" s="666" t="s">
        <v>220</v>
      </c>
      <c r="B32" s="667"/>
      <c r="C32" s="371" t="s">
        <v>16</v>
      </c>
      <c r="D32" s="372"/>
      <c r="E32" s="373" t="s">
        <v>17</v>
      </c>
      <c r="F32" s="374" t="s">
        <v>18</v>
      </c>
      <c r="G32" s="375" t="s">
        <v>19</v>
      </c>
      <c r="H32" s="375"/>
      <c r="I32" s="376" t="s">
        <v>20</v>
      </c>
      <c r="J32" s="376" t="s">
        <v>21</v>
      </c>
      <c r="K32" s="372"/>
      <c r="L32" s="377" t="s">
        <v>22</v>
      </c>
      <c r="M32" s="378"/>
    </row>
    <row r="33" spans="1:13" ht="15.75" customHeight="1">
      <c r="A33" s="379"/>
      <c r="B33" s="369"/>
      <c r="C33" s="366"/>
      <c r="D33" s="368"/>
      <c r="E33" s="380" t="s">
        <v>23</v>
      </c>
      <c r="F33" s="381"/>
      <c r="G33" s="382" t="s">
        <v>24</v>
      </c>
      <c r="H33" s="373" t="s">
        <v>5</v>
      </c>
      <c r="I33" s="376" t="s">
        <v>25</v>
      </c>
      <c r="J33" s="383" t="s">
        <v>26</v>
      </c>
      <c r="K33" s="368"/>
      <c r="L33" s="380" t="s">
        <v>27</v>
      </c>
      <c r="M33" s="384" t="s">
        <v>28</v>
      </c>
    </row>
    <row r="34" spans="1:13">
      <c r="A34" s="393"/>
      <c r="B34" s="386"/>
      <c r="C34" s="390"/>
      <c r="D34" s="388"/>
      <c r="E34" s="386"/>
      <c r="F34" s="389"/>
      <c r="G34" s="390"/>
      <c r="H34" s="386"/>
      <c r="I34" s="376"/>
      <c r="J34" s="376"/>
      <c r="K34" s="388"/>
      <c r="L34" s="391" t="s">
        <v>29</v>
      </c>
      <c r="M34" s="392" t="s">
        <v>30</v>
      </c>
    </row>
    <row r="35" spans="1:13">
      <c r="A35" s="97">
        <v>1</v>
      </c>
      <c r="B35" s="20"/>
      <c r="C35" s="97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188" t="s">
        <v>59</v>
      </c>
      <c r="B36" s="189"/>
      <c r="C36" s="114" t="str">
        <f>JL!F12</f>
        <v>ZABÍJAČKOVÁ POLÉVKA S KROUPAMI</v>
      </c>
      <c r="D36" s="10"/>
      <c r="E36" s="20" t="s">
        <v>31</v>
      </c>
      <c r="F36" s="22"/>
      <c r="G36" s="23"/>
      <c r="H36" s="24"/>
      <c r="I36" s="24"/>
      <c r="J36" s="25"/>
      <c r="K36" s="94"/>
      <c r="L36" s="100"/>
      <c r="M36" s="95"/>
    </row>
    <row r="37" spans="1:13" ht="18.95" customHeight="1">
      <c r="A37" s="188" t="s">
        <v>60</v>
      </c>
      <c r="B37" s="189"/>
      <c r="C37" s="92" t="str">
        <f>JL!F15</f>
        <v>Brokolicový krém</v>
      </c>
      <c r="D37" s="10"/>
      <c r="E37" s="96" t="s">
        <v>31</v>
      </c>
      <c r="F37" s="22"/>
      <c r="G37" s="101"/>
      <c r="H37" s="24"/>
      <c r="I37" s="26"/>
      <c r="J37" s="25"/>
      <c r="K37" s="9"/>
      <c r="L37" s="100"/>
      <c r="M37" s="10"/>
    </row>
    <row r="38" spans="1:13" ht="18.95" customHeight="1">
      <c r="A38" s="188" t="s">
        <v>84</v>
      </c>
      <c r="B38" s="190"/>
      <c r="C38" s="103" t="str">
        <f>JL!F19</f>
        <v>JITRNICE nebo JELÍTKO, VAŘENÉ BRAMBORY, SALÁT Z KYSANÉHO ZELÍ S CIBULÍ</v>
      </c>
      <c r="D38" s="10"/>
      <c r="E38" s="20" t="s">
        <v>31</v>
      </c>
      <c r="F38" s="22"/>
      <c r="G38" s="27"/>
      <c r="H38" s="24"/>
      <c r="I38" s="26"/>
      <c r="J38" s="25"/>
      <c r="K38" s="94"/>
      <c r="L38" s="105"/>
      <c r="M38" s="95"/>
    </row>
    <row r="39" spans="1:13" ht="18.95" customHeight="1">
      <c r="A39" s="188" t="s">
        <v>86</v>
      </c>
      <c r="B39" s="191"/>
      <c r="C39" s="103" t="str">
        <f>JL!F23</f>
        <v>TRADIČNÍ ZABÍJAČKOVÝ GULÁŠ ZDOBENÝ CIBULÍ (VEPŘOVÁ PLEC, VEPŘOVÝ BOK, VEPŘOVÉ BROBY), HOUSKOVÉ KNEDLÍKY</v>
      </c>
      <c r="D39" s="10"/>
      <c r="E39" s="96" t="s">
        <v>31</v>
      </c>
      <c r="F39" s="22"/>
      <c r="G39" s="27"/>
      <c r="H39" s="24"/>
      <c r="I39" s="28"/>
      <c r="J39" s="25"/>
      <c r="K39" s="94"/>
      <c r="L39" s="100"/>
      <c r="M39" s="95"/>
    </row>
    <row r="40" spans="1:13" ht="18.95" customHeight="1">
      <c r="A40" s="188" t="s">
        <v>85</v>
      </c>
      <c r="B40" s="191"/>
      <c r="C40" s="103" t="str">
        <f>JL!F27</f>
        <v>Balkánský džuveč ze sojovým masem, paprikami a rajčaty, sypaný sýrem balkánského typu</v>
      </c>
      <c r="D40" s="10"/>
      <c r="E40" s="20" t="s">
        <v>31</v>
      </c>
      <c r="F40" s="22"/>
      <c r="G40" s="27"/>
      <c r="H40" s="24"/>
      <c r="I40" s="28"/>
      <c r="J40" s="25"/>
      <c r="K40" s="9"/>
      <c r="L40" s="105"/>
      <c r="M40" s="10"/>
    </row>
    <row r="41" spans="1:13" ht="18.95" customHeight="1">
      <c r="A41" s="188" t="s">
        <v>87</v>
      </c>
      <c r="B41" s="192"/>
      <c r="C41" s="103" t="str">
        <f>JL!F32</f>
        <v>Anglická vepřová játra, americké brambory, tatarská omáčka (játra, sůl, pepř, worčestr, mouka, cibule)</v>
      </c>
      <c r="D41" s="10"/>
      <c r="E41" s="20" t="s">
        <v>31</v>
      </c>
      <c r="F41" s="22"/>
      <c r="G41" s="27"/>
      <c r="H41" s="24"/>
      <c r="I41" s="28"/>
      <c r="J41" s="25"/>
      <c r="K41" s="94"/>
      <c r="L41" s="105"/>
      <c r="M41" s="95"/>
    </row>
    <row r="42" spans="1:13" ht="18.95" customHeight="1">
      <c r="A42" s="108"/>
      <c r="B42" s="109"/>
      <c r="C42" s="659"/>
      <c r="D42" s="660"/>
      <c r="E42" s="20"/>
      <c r="F42" s="22"/>
      <c r="G42" s="27"/>
      <c r="H42" s="24"/>
      <c r="I42" s="115"/>
      <c r="J42" s="25"/>
      <c r="K42" s="9"/>
      <c r="L42" s="100"/>
      <c r="M42" s="10"/>
    </row>
    <row r="43" spans="1:13" ht="18.95" customHeight="1">
      <c r="A43" s="92"/>
      <c r="B43" s="94"/>
      <c r="C43" s="92"/>
      <c r="D43" s="10"/>
      <c r="E43" s="20"/>
      <c r="F43" s="22"/>
      <c r="G43" s="29"/>
      <c r="H43" s="24"/>
      <c r="I43" s="28"/>
      <c r="J43" s="25"/>
      <c r="K43" s="94"/>
      <c r="L43" s="105"/>
      <c r="M43" s="95"/>
    </row>
    <row r="44" spans="1:13" ht="18.95" customHeight="1">
      <c r="A44" s="92"/>
      <c r="B44" s="9"/>
      <c r="C44" s="110"/>
      <c r="D44" s="111"/>
      <c r="E44" s="20"/>
      <c r="F44" s="22"/>
      <c r="G44" s="29"/>
      <c r="H44" s="24"/>
      <c r="I44" s="26"/>
      <c r="J44" s="25"/>
      <c r="K44" s="9"/>
      <c r="L44" s="100"/>
      <c r="M44" s="10"/>
    </row>
    <row r="45" spans="1:13" ht="36" customHeight="1">
      <c r="A45" s="97"/>
      <c r="B45" s="94"/>
      <c r="C45" s="92"/>
      <c r="D45" s="10"/>
      <c r="E45" s="20"/>
      <c r="F45" s="22"/>
      <c r="G45" s="29"/>
      <c r="H45" s="24"/>
      <c r="I45" s="28"/>
      <c r="J45" s="25"/>
      <c r="K45" s="94"/>
      <c r="L45" s="105"/>
      <c r="M45" s="95"/>
    </row>
    <row r="46" spans="1:13" ht="18.95" customHeight="1">
      <c r="A46" s="92"/>
      <c r="B46" s="9"/>
      <c r="C46" s="92"/>
      <c r="D46" s="10"/>
      <c r="E46" s="20"/>
      <c r="F46" s="22"/>
      <c r="G46" s="29"/>
      <c r="H46" s="24"/>
      <c r="I46" s="26"/>
      <c r="J46" s="25"/>
      <c r="K46" s="9"/>
      <c r="L46" s="100"/>
      <c r="M46" s="10"/>
    </row>
    <row r="47" spans="1:13" ht="18.95" customHeight="1">
      <c r="A47" s="92"/>
      <c r="B47" s="9"/>
      <c r="C47" s="92"/>
      <c r="D47" s="10"/>
      <c r="E47" s="20"/>
      <c r="F47" s="22"/>
      <c r="G47" s="29"/>
      <c r="H47" s="24"/>
      <c r="I47" s="26"/>
      <c r="J47" s="25"/>
      <c r="K47" s="9"/>
      <c r="L47" s="100"/>
      <c r="M47" s="10"/>
    </row>
    <row r="48" spans="1:13" ht="18.95" customHeight="1">
      <c r="A48" s="92"/>
      <c r="B48" s="9"/>
      <c r="C48" s="92"/>
      <c r="D48" s="9"/>
      <c r="E48" s="22"/>
      <c r="F48" s="22"/>
      <c r="G48" s="30"/>
      <c r="H48" s="24"/>
      <c r="I48" s="16"/>
      <c r="J48" s="16"/>
      <c r="K48" s="16"/>
      <c r="L48" s="100"/>
      <c r="M48" s="16"/>
    </row>
    <row r="49" spans="1:13" ht="18.95" customHeight="1">
      <c r="A49" s="60" t="s">
        <v>32</v>
      </c>
      <c r="H49" s="31"/>
      <c r="K49" s="32"/>
      <c r="L49" s="94"/>
      <c r="M49" s="95"/>
    </row>
    <row r="50" spans="1:13">
      <c r="A50" s="92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2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1"/>
      <c r="B52" s="94"/>
      <c r="C52" s="94"/>
      <c r="E52" s="112" t="s">
        <v>36</v>
      </c>
      <c r="F52" s="94"/>
      <c r="G52" s="94"/>
      <c r="H52" s="112" t="s">
        <v>37</v>
      </c>
      <c r="I52" s="94"/>
      <c r="J52" s="94" t="s">
        <v>175</v>
      </c>
      <c r="K52" s="94"/>
      <c r="L52" s="94"/>
      <c r="M52" s="95"/>
    </row>
    <row r="53" spans="1:13">
      <c r="A53" s="55" t="s">
        <v>38</v>
      </c>
      <c r="B53" s="49"/>
      <c r="C53" s="49" t="s">
        <v>39</v>
      </c>
      <c r="D53" s="113"/>
      <c r="E53" s="49" t="s">
        <v>40</v>
      </c>
      <c r="F53" s="49"/>
      <c r="G53" s="49" t="s">
        <v>39</v>
      </c>
      <c r="H53" s="49"/>
      <c r="I53" s="49"/>
      <c r="J53" s="49"/>
      <c r="K53" s="49"/>
      <c r="L53" s="49"/>
      <c r="M53" s="56"/>
    </row>
    <row r="54" spans="1:13" ht="84.95" customHeight="1">
      <c r="A54" s="661" t="s">
        <v>49</v>
      </c>
      <c r="B54" s="662"/>
      <c r="C54" s="662"/>
      <c r="D54" s="662"/>
      <c r="E54" s="662"/>
      <c r="F54" s="662"/>
      <c r="G54" s="662"/>
      <c r="H54" s="662"/>
      <c r="I54" s="662"/>
      <c r="J54" s="662"/>
      <c r="K54" s="662"/>
      <c r="L54" s="662"/>
      <c r="M54" s="663"/>
    </row>
    <row r="55" spans="1:13" ht="35.1" customHeight="1">
      <c r="A55" s="6" t="s">
        <v>41</v>
      </c>
      <c r="B55" s="44"/>
      <c r="C55" s="44"/>
      <c r="D55" s="44"/>
      <c r="E55" s="44"/>
      <c r="F55" s="44"/>
      <c r="G55" s="45"/>
      <c r="H55" s="7" t="s">
        <v>11</v>
      </c>
      <c r="I55" s="46">
        <f>I28+1</f>
        <v>45742</v>
      </c>
      <c r="J55" s="44"/>
      <c r="K55" s="44"/>
      <c r="L55" s="44"/>
      <c r="M55" s="47"/>
    </row>
    <row r="56" spans="1:13" ht="16.5" customHeight="1">
      <c r="A56" s="91" t="s">
        <v>12</v>
      </c>
      <c r="B56" s="9"/>
      <c r="C56" s="10"/>
      <c r="D56" s="92" t="s">
        <v>13</v>
      </c>
      <c r="E56" s="9"/>
      <c r="F56" s="9"/>
      <c r="G56" s="9"/>
      <c r="H56" s="91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8" t="s">
        <v>15</v>
      </c>
      <c r="B57" s="49"/>
      <c r="C57" s="10"/>
      <c r="D57" s="62" t="str">
        <f>D30</f>
        <v>VALEO - ŽEBRÁK</v>
      </c>
      <c r="E57" s="49"/>
      <c r="F57" s="49"/>
      <c r="G57" s="49"/>
      <c r="H57" s="48" t="s">
        <v>14</v>
      </c>
      <c r="I57" s="93">
        <f>I30</f>
        <v>731438009</v>
      </c>
      <c r="J57" s="49"/>
      <c r="K57" s="49"/>
      <c r="L57" s="49"/>
      <c r="M57" s="50"/>
    </row>
    <row r="58" spans="1:13" ht="12.95" customHeight="1">
      <c r="A58" s="366" t="s">
        <v>215</v>
      </c>
      <c r="B58" s="367" t="s">
        <v>216</v>
      </c>
      <c r="C58" s="366" t="s">
        <v>217</v>
      </c>
      <c r="D58" s="368"/>
      <c r="E58" s="664" t="s">
        <v>218</v>
      </c>
      <c r="F58" s="665"/>
      <c r="G58" s="665"/>
      <c r="H58" s="665"/>
      <c r="I58" s="369"/>
      <c r="J58" s="369"/>
      <c r="K58" s="368"/>
      <c r="L58" s="370" t="s">
        <v>219</v>
      </c>
      <c r="M58" s="368"/>
    </row>
    <row r="59" spans="1:13" ht="18" customHeight="1">
      <c r="A59" s="666" t="s">
        <v>220</v>
      </c>
      <c r="B59" s="667"/>
      <c r="C59" s="371" t="s">
        <v>16</v>
      </c>
      <c r="D59" s="372"/>
      <c r="E59" s="373" t="s">
        <v>17</v>
      </c>
      <c r="F59" s="374" t="s">
        <v>18</v>
      </c>
      <c r="G59" s="375" t="s">
        <v>19</v>
      </c>
      <c r="H59" s="375"/>
      <c r="I59" s="376" t="s">
        <v>20</v>
      </c>
      <c r="J59" s="376" t="s">
        <v>21</v>
      </c>
      <c r="K59" s="372"/>
      <c r="L59" s="377" t="s">
        <v>22</v>
      </c>
      <c r="M59" s="378"/>
    </row>
    <row r="60" spans="1:13" ht="15.75" customHeight="1">
      <c r="A60" s="379"/>
      <c r="B60" s="369"/>
      <c r="C60" s="366"/>
      <c r="D60" s="368"/>
      <c r="E60" s="380" t="s">
        <v>23</v>
      </c>
      <c r="F60" s="381"/>
      <c r="G60" s="382" t="s">
        <v>24</v>
      </c>
      <c r="H60" s="373" t="s">
        <v>5</v>
      </c>
      <c r="I60" s="376" t="s">
        <v>25</v>
      </c>
      <c r="J60" s="383" t="s">
        <v>26</v>
      </c>
      <c r="K60" s="368"/>
      <c r="L60" s="380" t="s">
        <v>27</v>
      </c>
      <c r="M60" s="384" t="s">
        <v>28</v>
      </c>
    </row>
    <row r="61" spans="1:13">
      <c r="A61" s="393"/>
      <c r="B61" s="386"/>
      <c r="C61" s="390"/>
      <c r="D61" s="388"/>
      <c r="E61" s="386"/>
      <c r="F61" s="389"/>
      <c r="G61" s="390"/>
      <c r="H61" s="386"/>
      <c r="I61" s="376"/>
      <c r="J61" s="376"/>
      <c r="K61" s="388"/>
      <c r="L61" s="391" t="s">
        <v>29</v>
      </c>
      <c r="M61" s="392" t="s">
        <v>30</v>
      </c>
    </row>
    <row r="62" spans="1:13">
      <c r="A62" s="97">
        <v>1</v>
      </c>
      <c r="B62" s="20"/>
      <c r="C62" s="97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188" t="s">
        <v>59</v>
      </c>
      <c r="B63" s="189"/>
      <c r="C63" s="114" t="str">
        <f>JL!I12</f>
        <v>Slepičí s nudlemi</v>
      </c>
      <c r="D63" s="10"/>
      <c r="E63" s="20" t="s">
        <v>31</v>
      </c>
      <c r="F63" s="22"/>
      <c r="G63" s="23"/>
      <c r="H63" s="24"/>
      <c r="I63" s="24"/>
      <c r="J63" s="25"/>
      <c r="K63" s="94"/>
      <c r="L63" s="100"/>
      <c r="M63" s="95"/>
    </row>
    <row r="64" spans="1:13" ht="18.95" customHeight="1">
      <c r="A64" s="188" t="s">
        <v>60</v>
      </c>
      <c r="B64" s="189"/>
      <c r="C64" s="92" t="str">
        <f>JL!I15</f>
        <v>Hrachová s uzeninou</v>
      </c>
      <c r="D64" s="10"/>
      <c r="E64" s="96" t="s">
        <v>31</v>
      </c>
      <c r="F64" s="22"/>
      <c r="G64" s="101"/>
      <c r="H64" s="24"/>
      <c r="I64" s="26"/>
      <c r="J64" s="25"/>
      <c r="K64" s="9"/>
      <c r="L64" s="100"/>
      <c r="M64" s="10"/>
    </row>
    <row r="65" spans="1:13" ht="18.95" customHeight="1">
      <c r="A65" s="188" t="s">
        <v>84</v>
      </c>
      <c r="B65" s="190"/>
      <c r="C65" s="103" t="str">
        <f>JL!I19</f>
        <v>OVAROVÁ VEPŘOVÁ PLEC, ČERSTVÝ CHLÉB, KŘEN, HOŘČICE, STERILOVANÉ FEFERONY</v>
      </c>
      <c r="D65" s="10"/>
      <c r="E65" s="20" t="s">
        <v>31</v>
      </c>
      <c r="F65" s="22"/>
      <c r="G65" s="27"/>
      <c r="H65" s="24"/>
      <c r="I65" s="26"/>
      <c r="J65" s="25"/>
      <c r="K65" s="94"/>
      <c r="L65" s="105"/>
      <c r="M65" s="95"/>
    </row>
    <row r="66" spans="1:13" ht="18.95" customHeight="1">
      <c r="A66" s="188" t="s">
        <v>86</v>
      </c>
      <c r="B66" s="191"/>
      <c r="C66" s="103" t="str">
        <f>JL!I23</f>
        <v>JITRNICOVÝ PREJT nebo JELÍTKOVÝ TMAVÝ PREJT, VAŘENÉ BRAMBORY, ZELNÝ SALÁT S JARNÍ CIBULKOU</v>
      </c>
      <c r="D66" s="10"/>
      <c r="E66" s="96" t="s">
        <v>31</v>
      </c>
      <c r="F66" s="22"/>
      <c r="G66" s="27"/>
      <c r="H66" s="24"/>
      <c r="I66" s="28"/>
      <c r="J66" s="25"/>
      <c r="K66" s="94"/>
      <c r="L66" s="105"/>
      <c r="M66" s="95"/>
    </row>
    <row r="67" spans="1:13" ht="18.95" customHeight="1">
      <c r="A67" s="188" t="s">
        <v>85</v>
      </c>
      <c r="B67" s="191"/>
      <c r="C67" s="103" t="str">
        <f>JL!I27</f>
        <v>Smažený květák, vařené brambory, tatarská omáčka (květák, melanž, mléko, sůl, mouka, olej, tatarka)</v>
      </c>
      <c r="D67" s="10"/>
      <c r="E67" s="20" t="s">
        <v>31</v>
      </c>
      <c r="F67" s="22"/>
      <c r="G67" s="27"/>
      <c r="H67" s="24"/>
      <c r="I67" s="28"/>
      <c r="J67" s="25"/>
      <c r="K67" s="9"/>
      <c r="L67" s="100"/>
      <c r="M67" s="10"/>
    </row>
    <row r="68" spans="1:13" ht="18.95" customHeight="1">
      <c r="A68" s="188" t="s">
        <v>87</v>
      </c>
      <c r="B68" s="192"/>
      <c r="C68" s="103" t="str">
        <f>JL!H32</f>
        <v>4.</v>
      </c>
      <c r="D68" s="10"/>
      <c r="E68" s="20" t="s">
        <v>31</v>
      </c>
      <c r="F68" s="22"/>
      <c r="G68" s="27"/>
      <c r="H68" s="24"/>
      <c r="I68" s="28"/>
      <c r="J68" s="25"/>
      <c r="K68" s="94"/>
      <c r="L68" s="105"/>
      <c r="M68" s="95"/>
    </row>
    <row r="69" spans="1:13" ht="18.95" customHeight="1">
      <c r="A69" s="108"/>
      <c r="B69" s="109"/>
      <c r="C69" s="659"/>
      <c r="D69" s="660"/>
      <c r="E69" s="20"/>
      <c r="F69" s="22"/>
      <c r="G69" s="27"/>
      <c r="H69" s="24"/>
      <c r="I69" s="28"/>
      <c r="J69" s="25"/>
      <c r="K69" s="9"/>
      <c r="L69" s="100"/>
      <c r="M69" s="10"/>
    </row>
    <row r="70" spans="1:13" ht="18.95" customHeight="1">
      <c r="A70" s="92"/>
      <c r="B70" s="94"/>
      <c r="C70" s="92"/>
      <c r="D70" s="10"/>
      <c r="E70" s="20"/>
      <c r="F70" s="22"/>
      <c r="G70" s="29"/>
      <c r="H70" s="24"/>
      <c r="I70" s="28"/>
      <c r="J70" s="25"/>
      <c r="K70" s="94"/>
      <c r="L70" s="105"/>
      <c r="M70" s="95"/>
    </row>
    <row r="71" spans="1:13" ht="18.95" customHeight="1">
      <c r="A71" s="92"/>
      <c r="B71" s="9"/>
      <c r="C71" s="110"/>
      <c r="D71" s="111"/>
      <c r="E71" s="20"/>
      <c r="F71" s="22"/>
      <c r="G71" s="29"/>
      <c r="H71" s="24"/>
      <c r="I71" s="26"/>
      <c r="J71" s="25"/>
      <c r="K71" s="9"/>
      <c r="L71" s="100"/>
      <c r="M71" s="10"/>
    </row>
    <row r="72" spans="1:13" ht="36" customHeight="1">
      <c r="A72" s="97"/>
      <c r="B72" s="94"/>
      <c r="C72" s="92"/>
      <c r="D72" s="10"/>
      <c r="E72" s="20"/>
      <c r="F72" s="22"/>
      <c r="G72" s="29"/>
      <c r="H72" s="24"/>
      <c r="I72" s="26"/>
      <c r="J72" s="25"/>
      <c r="K72" s="9"/>
      <c r="L72" s="100"/>
      <c r="M72" s="10"/>
    </row>
    <row r="73" spans="1:13" ht="18.95" customHeight="1">
      <c r="A73" s="92"/>
      <c r="B73" s="9"/>
      <c r="C73" s="92"/>
      <c r="D73" s="10"/>
      <c r="E73" s="20"/>
      <c r="F73" s="22"/>
      <c r="G73" s="29"/>
      <c r="H73" s="24"/>
      <c r="I73" s="28"/>
      <c r="J73" s="25"/>
      <c r="K73" s="94"/>
      <c r="L73" s="105"/>
      <c r="M73" s="95"/>
    </row>
    <row r="74" spans="1:13" ht="18.95" customHeight="1">
      <c r="A74" s="92"/>
      <c r="B74" s="9"/>
      <c r="C74" s="92"/>
      <c r="D74" s="10"/>
      <c r="E74" s="20"/>
      <c r="F74" s="22"/>
      <c r="G74" s="29"/>
      <c r="H74" s="24"/>
      <c r="I74" s="26"/>
      <c r="J74" s="25"/>
      <c r="K74" s="9"/>
      <c r="L74" s="100"/>
      <c r="M74" s="10"/>
    </row>
    <row r="75" spans="1:13" ht="18.95" customHeight="1">
      <c r="A75" s="92"/>
      <c r="B75" s="9"/>
      <c r="C75" s="92"/>
      <c r="D75" s="9"/>
      <c r="E75" s="22"/>
      <c r="F75" s="22"/>
      <c r="G75" s="30"/>
      <c r="H75" s="24"/>
      <c r="I75" s="16"/>
      <c r="J75" s="16"/>
      <c r="K75" s="16"/>
      <c r="L75" s="100"/>
      <c r="M75" s="16"/>
    </row>
    <row r="76" spans="1:13" ht="18.95" customHeight="1">
      <c r="A76" s="60" t="s">
        <v>32</v>
      </c>
      <c r="H76" s="31"/>
      <c r="K76" s="32"/>
      <c r="L76" s="94"/>
      <c r="M76" s="95"/>
    </row>
    <row r="77" spans="1:13">
      <c r="A77" s="92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2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1"/>
      <c r="B79" s="94"/>
      <c r="C79" s="94"/>
      <c r="E79" s="112" t="s">
        <v>36</v>
      </c>
      <c r="F79" s="94"/>
      <c r="G79" s="94"/>
      <c r="H79" s="112" t="s">
        <v>37</v>
      </c>
      <c r="I79" s="94"/>
      <c r="J79" s="94" t="s">
        <v>175</v>
      </c>
      <c r="K79" s="94"/>
      <c r="L79" s="94"/>
      <c r="M79" s="95"/>
    </row>
    <row r="80" spans="1:13">
      <c r="A80" s="55" t="s">
        <v>38</v>
      </c>
      <c r="B80" s="49"/>
      <c r="C80" s="49" t="s">
        <v>39</v>
      </c>
      <c r="D80" s="113"/>
      <c r="E80" s="49" t="s">
        <v>40</v>
      </c>
      <c r="F80" s="49"/>
      <c r="G80" s="49" t="s">
        <v>39</v>
      </c>
      <c r="H80" s="49"/>
      <c r="I80" s="49"/>
      <c r="J80" s="49"/>
      <c r="K80" s="49"/>
      <c r="L80" s="49"/>
      <c r="M80" s="56"/>
    </row>
    <row r="81" spans="1:13" ht="84.95" customHeight="1">
      <c r="A81" s="661" t="s">
        <v>49</v>
      </c>
      <c r="B81" s="662"/>
      <c r="C81" s="662"/>
      <c r="D81" s="662"/>
      <c r="E81" s="662"/>
      <c r="F81" s="662"/>
      <c r="G81" s="662"/>
      <c r="H81" s="662"/>
      <c r="I81" s="662"/>
      <c r="J81" s="662"/>
      <c r="K81" s="662"/>
      <c r="L81" s="662"/>
      <c r="M81" s="663"/>
    </row>
    <row r="82" spans="1:13" ht="35.1" customHeight="1">
      <c r="A82" s="6" t="s">
        <v>41</v>
      </c>
      <c r="B82" s="44"/>
      <c r="C82" s="44"/>
      <c r="D82" s="44"/>
      <c r="E82" s="44"/>
      <c r="F82" s="44"/>
      <c r="G82" s="45"/>
      <c r="H82" s="7" t="s">
        <v>11</v>
      </c>
      <c r="I82" s="46">
        <f>I55+1</f>
        <v>45743</v>
      </c>
      <c r="J82" s="44"/>
      <c r="K82" s="44"/>
      <c r="L82" s="44"/>
      <c r="M82" s="47"/>
    </row>
    <row r="83" spans="1:13" ht="16.5" customHeight="1">
      <c r="A83" s="91" t="s">
        <v>12</v>
      </c>
      <c r="B83" s="9"/>
      <c r="C83" s="10"/>
      <c r="D83" s="92" t="s">
        <v>13</v>
      </c>
      <c r="E83" s="9"/>
      <c r="F83" s="9"/>
      <c r="G83" s="9"/>
      <c r="H83" s="91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8" t="s">
        <v>15</v>
      </c>
      <c r="B84" s="49"/>
      <c r="C84" s="10"/>
      <c r="D84" s="62" t="str">
        <f>D57</f>
        <v>VALEO - ŽEBRÁK</v>
      </c>
      <c r="E84" s="49"/>
      <c r="F84" s="49"/>
      <c r="G84" s="49"/>
      <c r="H84" s="48" t="s">
        <v>14</v>
      </c>
      <c r="I84" s="93">
        <f>I57</f>
        <v>731438009</v>
      </c>
      <c r="J84" s="49"/>
      <c r="K84" s="49"/>
      <c r="L84" s="49"/>
      <c r="M84" s="50"/>
    </row>
    <row r="85" spans="1:13" ht="12.95" customHeight="1">
      <c r="A85" s="366" t="s">
        <v>215</v>
      </c>
      <c r="B85" s="367" t="s">
        <v>216</v>
      </c>
      <c r="C85" s="366" t="s">
        <v>217</v>
      </c>
      <c r="D85" s="368"/>
      <c r="E85" s="664" t="s">
        <v>218</v>
      </c>
      <c r="F85" s="665"/>
      <c r="G85" s="665"/>
      <c r="H85" s="665"/>
      <c r="I85" s="369"/>
      <c r="J85" s="369"/>
      <c r="K85" s="368"/>
      <c r="L85" s="370" t="s">
        <v>219</v>
      </c>
      <c r="M85" s="368"/>
    </row>
    <row r="86" spans="1:13" ht="18" customHeight="1">
      <c r="A86" s="666" t="s">
        <v>220</v>
      </c>
      <c r="B86" s="667"/>
      <c r="C86" s="371" t="s">
        <v>16</v>
      </c>
      <c r="D86" s="372"/>
      <c r="E86" s="373" t="s">
        <v>17</v>
      </c>
      <c r="F86" s="374" t="s">
        <v>18</v>
      </c>
      <c r="G86" s="375" t="s">
        <v>19</v>
      </c>
      <c r="H86" s="375"/>
      <c r="I86" s="376" t="s">
        <v>20</v>
      </c>
      <c r="J86" s="376" t="s">
        <v>21</v>
      </c>
      <c r="K86" s="372"/>
      <c r="L86" s="377" t="s">
        <v>22</v>
      </c>
      <c r="M86" s="378"/>
    </row>
    <row r="87" spans="1:13" ht="15.75" customHeight="1">
      <c r="A87" s="379"/>
      <c r="B87" s="369"/>
      <c r="C87" s="366"/>
      <c r="D87" s="368"/>
      <c r="E87" s="380" t="s">
        <v>23</v>
      </c>
      <c r="F87" s="381"/>
      <c r="G87" s="382" t="s">
        <v>24</v>
      </c>
      <c r="H87" s="373" t="s">
        <v>5</v>
      </c>
      <c r="I87" s="376" t="s">
        <v>25</v>
      </c>
      <c r="J87" s="383" t="s">
        <v>26</v>
      </c>
      <c r="K87" s="368"/>
      <c r="L87" s="380" t="s">
        <v>27</v>
      </c>
      <c r="M87" s="384" t="s">
        <v>28</v>
      </c>
    </row>
    <row r="88" spans="1:13">
      <c r="A88" s="393"/>
      <c r="B88" s="386"/>
      <c r="C88" s="390"/>
      <c r="D88" s="388"/>
      <c r="E88" s="386"/>
      <c r="F88" s="389"/>
      <c r="G88" s="390"/>
      <c r="H88" s="386"/>
      <c r="I88" s="376"/>
      <c r="J88" s="376"/>
      <c r="K88" s="388"/>
      <c r="L88" s="391" t="s">
        <v>29</v>
      </c>
      <c r="M88" s="392" t="s">
        <v>30</v>
      </c>
    </row>
    <row r="89" spans="1:13">
      <c r="A89" s="97">
        <v>1</v>
      </c>
      <c r="B89" s="20"/>
      <c r="C89" s="97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188" t="s">
        <v>59</v>
      </c>
      <c r="B90" s="189"/>
      <c r="C90" s="92" t="str">
        <f>JL!L12</f>
        <v>Hnědá s krupicí</v>
      </c>
      <c r="D90" s="10"/>
      <c r="E90" s="20" t="s">
        <v>31</v>
      </c>
      <c r="F90" s="22"/>
      <c r="G90" s="23"/>
      <c r="H90" s="24"/>
      <c r="I90" s="24"/>
      <c r="J90" s="25"/>
      <c r="K90" s="94"/>
      <c r="L90" s="100"/>
      <c r="M90" s="95"/>
    </row>
    <row r="91" spans="1:13" ht="18.95" customHeight="1">
      <c r="A91" s="188" t="s">
        <v>60</v>
      </c>
      <c r="B91" s="189"/>
      <c r="C91" s="92" t="str">
        <f>JL!L15</f>
        <v>Kapustová s paprikou a bramborami</v>
      </c>
      <c r="D91" s="10"/>
      <c r="E91" s="96" t="s">
        <v>31</v>
      </c>
      <c r="F91" s="22"/>
      <c r="G91" s="101"/>
      <c r="H91" s="24"/>
      <c r="I91" s="26"/>
      <c r="J91" s="25"/>
      <c r="K91" s="9"/>
      <c r="L91" s="100"/>
      <c r="M91" s="10"/>
    </row>
    <row r="92" spans="1:13" ht="18.95" customHeight="1">
      <c r="A92" s="188" t="s">
        <v>84</v>
      </c>
      <c r="B92" s="190"/>
      <c r="C92" s="103" t="str">
        <f>JL!L19</f>
        <v>Smažený vepřový řízek, vařené brambory s máslem, citron (vepřové maso - pečeně, mouka, vejce, mléko, brambory, pažitka)</v>
      </c>
      <c r="D92" s="10"/>
      <c r="E92" s="20" t="s">
        <v>31</v>
      </c>
      <c r="F92" s="22"/>
      <c r="G92" s="27"/>
      <c r="H92" s="24"/>
      <c r="I92" s="26"/>
      <c r="J92" s="25"/>
      <c r="K92" s="94"/>
      <c r="L92" s="105"/>
      <c r="M92" s="95"/>
    </row>
    <row r="93" spans="1:13" ht="18.95" customHeight="1">
      <c r="A93" s="188" t="s">
        <v>86</v>
      </c>
      <c r="B93" s="191"/>
      <c r="C93" s="103" t="str">
        <f>JL!L23</f>
        <v>Francouzské brambory, okurka (brambory, uzené, vejce, mléko, smetana, pepř, sůl, cibule)</v>
      </c>
      <c r="D93" s="10"/>
      <c r="E93" s="96" t="s">
        <v>31</v>
      </c>
      <c r="F93" s="22"/>
      <c r="G93" s="27"/>
      <c r="H93" s="24"/>
      <c r="I93" s="28"/>
      <c r="J93" s="25"/>
      <c r="K93" s="94"/>
      <c r="L93" s="105"/>
      <c r="M93" s="95"/>
    </row>
    <row r="94" spans="1:13" ht="18.95" customHeight="1">
      <c r="A94" s="188" t="s">
        <v>85</v>
      </c>
      <c r="B94" s="191"/>
      <c r="C94" s="103" t="str">
        <f>JL!L27</f>
        <v>Žemlovka s jablky a tvarohem  (veka, vejce, mléko, cukr, jablka, tvaroh tučný, skořice, vanilka, rozinky)</v>
      </c>
      <c r="D94" s="10"/>
      <c r="E94" s="20" t="s">
        <v>31</v>
      </c>
      <c r="F94" s="22"/>
      <c r="G94" s="27"/>
      <c r="H94" s="24"/>
      <c r="I94" s="28"/>
      <c r="J94" s="25"/>
      <c r="K94" s="9"/>
      <c r="L94" s="100"/>
      <c r="M94" s="10"/>
    </row>
    <row r="95" spans="1:13" ht="18.95" customHeight="1">
      <c r="A95" s="188" t="s">
        <v>87</v>
      </c>
      <c r="B95" s="192"/>
      <c r="C95" s="103" t="str">
        <f>JL!L32</f>
        <v>PEČENÝ TUŇÁK NA MÁSLE S BYLINKAMI, BRAMBORY S MÁSLEM A PAŽITKOU, CITRON</v>
      </c>
      <c r="D95" s="10"/>
      <c r="E95" s="20" t="s">
        <v>31</v>
      </c>
      <c r="F95" s="22"/>
      <c r="G95" s="27"/>
      <c r="H95" s="24"/>
      <c r="I95" s="28"/>
      <c r="J95" s="25"/>
      <c r="K95" s="94"/>
      <c r="L95" s="105"/>
      <c r="M95" s="95"/>
    </row>
    <row r="96" spans="1:13" ht="18.95" customHeight="1">
      <c r="A96" s="108"/>
      <c r="B96" s="109"/>
      <c r="C96" s="659"/>
      <c r="D96" s="660"/>
      <c r="E96" s="20"/>
      <c r="F96" s="22"/>
      <c r="G96" s="27"/>
      <c r="H96" s="24"/>
      <c r="I96" s="28"/>
      <c r="J96" s="25"/>
      <c r="K96" s="9"/>
      <c r="L96" s="100"/>
      <c r="M96" s="10"/>
    </row>
    <row r="97" spans="1:13" ht="18.95" customHeight="1">
      <c r="A97" s="92"/>
      <c r="B97" s="94"/>
      <c r="C97" s="92"/>
      <c r="D97" s="10"/>
      <c r="E97" s="20"/>
      <c r="F97" s="22"/>
      <c r="G97" s="29"/>
      <c r="H97" s="24"/>
      <c r="I97" s="28"/>
      <c r="J97" s="25"/>
      <c r="K97" s="94"/>
      <c r="L97" s="105"/>
      <c r="M97" s="95"/>
    </row>
    <row r="98" spans="1:13" ht="18.95" customHeight="1">
      <c r="A98" s="92"/>
      <c r="B98" s="9"/>
      <c r="C98" s="110"/>
      <c r="D98" s="111"/>
      <c r="E98" s="20"/>
      <c r="F98" s="22"/>
      <c r="G98" s="29"/>
      <c r="H98" s="24"/>
      <c r="I98" s="26"/>
      <c r="J98" s="25"/>
      <c r="K98" s="9"/>
      <c r="L98" s="100"/>
      <c r="M98" s="10"/>
    </row>
    <row r="99" spans="1:13" ht="36" customHeight="1">
      <c r="A99" s="97"/>
      <c r="B99" s="94"/>
      <c r="C99" s="92"/>
      <c r="D99" s="10"/>
      <c r="E99" s="20"/>
      <c r="F99" s="22"/>
      <c r="G99" s="29"/>
      <c r="H99" s="24"/>
      <c r="I99" s="26"/>
      <c r="J99" s="25"/>
      <c r="K99" s="9"/>
      <c r="L99" s="100"/>
      <c r="M99" s="10"/>
    </row>
    <row r="100" spans="1:13" ht="18.95" customHeight="1">
      <c r="A100" s="92"/>
      <c r="B100" s="9"/>
      <c r="C100" s="92"/>
      <c r="D100" s="10"/>
      <c r="E100" s="20"/>
      <c r="F100" s="22"/>
      <c r="G100" s="29"/>
      <c r="H100" s="24"/>
      <c r="I100" s="28"/>
      <c r="J100" s="25"/>
      <c r="K100" s="94"/>
      <c r="L100" s="105"/>
      <c r="M100" s="95"/>
    </row>
    <row r="101" spans="1:13" ht="18.95" customHeight="1">
      <c r="A101" s="92"/>
      <c r="B101" s="9"/>
      <c r="C101" s="92"/>
      <c r="D101" s="10"/>
      <c r="E101" s="20"/>
      <c r="F101" s="22"/>
      <c r="G101" s="29"/>
      <c r="H101" s="24"/>
      <c r="I101" s="26"/>
      <c r="J101" s="25"/>
      <c r="K101" s="9"/>
      <c r="L101" s="100"/>
      <c r="M101" s="10"/>
    </row>
    <row r="102" spans="1:13" ht="18.95" customHeight="1">
      <c r="A102" s="92"/>
      <c r="B102" s="9"/>
      <c r="C102" s="92"/>
      <c r="D102" s="9"/>
      <c r="E102" s="22"/>
      <c r="F102" s="22"/>
      <c r="G102" s="30"/>
      <c r="H102" s="24"/>
      <c r="I102" s="16"/>
      <c r="J102" s="16"/>
      <c r="K102" s="16"/>
      <c r="L102" s="100"/>
      <c r="M102" s="16"/>
    </row>
    <row r="103" spans="1:13" ht="18.95" customHeight="1">
      <c r="A103" s="60" t="s">
        <v>32</v>
      </c>
      <c r="H103" s="31"/>
      <c r="K103" s="32"/>
      <c r="L103" s="94"/>
      <c r="M103" s="95"/>
    </row>
    <row r="104" spans="1:13">
      <c r="A104" s="92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2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1"/>
      <c r="B106" s="94"/>
      <c r="C106" s="94"/>
      <c r="E106" s="112" t="s">
        <v>36</v>
      </c>
      <c r="F106" s="94"/>
      <c r="G106" s="94"/>
      <c r="H106" s="112" t="s">
        <v>37</v>
      </c>
      <c r="I106" s="94"/>
      <c r="J106" s="94" t="s">
        <v>175</v>
      </c>
      <c r="K106" s="94"/>
      <c r="L106" s="94"/>
      <c r="M106" s="95"/>
    </row>
    <row r="107" spans="1:13">
      <c r="A107" s="55" t="s">
        <v>38</v>
      </c>
      <c r="B107" s="49"/>
      <c r="C107" s="49" t="s">
        <v>39</v>
      </c>
      <c r="D107" s="113"/>
      <c r="E107" s="49" t="s">
        <v>40</v>
      </c>
      <c r="F107" s="49"/>
      <c r="G107" s="49" t="s">
        <v>39</v>
      </c>
      <c r="H107" s="49"/>
      <c r="I107" s="49"/>
      <c r="J107" s="49"/>
      <c r="K107" s="49"/>
      <c r="L107" s="49"/>
      <c r="M107" s="56"/>
    </row>
    <row r="108" spans="1:13" ht="84.95" customHeight="1">
      <c r="A108" s="661" t="s">
        <v>49</v>
      </c>
      <c r="B108" s="662"/>
      <c r="C108" s="662"/>
      <c r="D108" s="662"/>
      <c r="E108" s="662"/>
      <c r="F108" s="662"/>
      <c r="G108" s="662"/>
      <c r="H108" s="662"/>
      <c r="I108" s="662"/>
      <c r="J108" s="662"/>
      <c r="K108" s="662"/>
      <c r="L108" s="662"/>
      <c r="M108" s="663"/>
    </row>
    <row r="109" spans="1:13" ht="35.1" customHeight="1">
      <c r="A109" s="6" t="s">
        <v>41</v>
      </c>
      <c r="B109" s="44"/>
      <c r="C109" s="44"/>
      <c r="D109" s="44"/>
      <c r="E109" s="44"/>
      <c r="F109" s="44"/>
      <c r="G109" s="45"/>
      <c r="H109" s="7" t="s">
        <v>11</v>
      </c>
      <c r="I109" s="46">
        <f>I82+1</f>
        <v>45744</v>
      </c>
      <c r="J109" s="44"/>
      <c r="K109" s="44"/>
      <c r="L109" s="44"/>
      <c r="M109" s="47"/>
    </row>
    <row r="110" spans="1:13" ht="16.5" customHeight="1">
      <c r="A110" s="91" t="s">
        <v>12</v>
      </c>
      <c r="B110" s="9"/>
      <c r="C110" s="10"/>
      <c r="D110" s="92" t="s">
        <v>13</v>
      </c>
      <c r="E110" s="9"/>
      <c r="F110" s="9"/>
      <c r="G110" s="9"/>
      <c r="H110" s="91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8" t="s">
        <v>15</v>
      </c>
      <c r="B111" s="49"/>
      <c r="C111" s="10"/>
      <c r="D111" s="62" t="str">
        <f>D84</f>
        <v>VALEO - ŽEBRÁK</v>
      </c>
      <c r="E111" s="49"/>
      <c r="F111" s="49"/>
      <c r="G111" s="49"/>
      <c r="H111" s="48" t="s">
        <v>14</v>
      </c>
      <c r="I111" s="93">
        <f>I84</f>
        <v>731438009</v>
      </c>
      <c r="J111" s="49"/>
      <c r="K111" s="49"/>
      <c r="L111" s="49"/>
      <c r="M111" s="50"/>
    </row>
    <row r="112" spans="1:13" ht="12.95" customHeight="1">
      <c r="A112" s="366" t="s">
        <v>215</v>
      </c>
      <c r="B112" s="367" t="s">
        <v>216</v>
      </c>
      <c r="C112" s="366" t="s">
        <v>217</v>
      </c>
      <c r="D112" s="368"/>
      <c r="E112" s="664" t="s">
        <v>218</v>
      </c>
      <c r="F112" s="665"/>
      <c r="G112" s="665"/>
      <c r="H112" s="665"/>
      <c r="I112" s="369"/>
      <c r="J112" s="369"/>
      <c r="K112" s="368"/>
      <c r="L112" s="370" t="s">
        <v>219</v>
      </c>
      <c r="M112" s="368"/>
    </row>
    <row r="113" spans="1:13" ht="18" customHeight="1">
      <c r="A113" s="666" t="s">
        <v>220</v>
      </c>
      <c r="B113" s="667"/>
      <c r="C113" s="371" t="s">
        <v>16</v>
      </c>
      <c r="D113" s="372"/>
      <c r="E113" s="373" t="s">
        <v>17</v>
      </c>
      <c r="F113" s="374" t="s">
        <v>18</v>
      </c>
      <c r="G113" s="375" t="s">
        <v>19</v>
      </c>
      <c r="H113" s="375"/>
      <c r="I113" s="376" t="s">
        <v>20</v>
      </c>
      <c r="J113" s="376" t="s">
        <v>21</v>
      </c>
      <c r="K113" s="372"/>
      <c r="L113" s="377" t="s">
        <v>22</v>
      </c>
      <c r="M113" s="378"/>
    </row>
    <row r="114" spans="1:13" ht="15.75" customHeight="1">
      <c r="A114" s="379"/>
      <c r="B114" s="369"/>
      <c r="C114" s="366"/>
      <c r="D114" s="368"/>
      <c r="E114" s="380" t="s">
        <v>23</v>
      </c>
      <c r="F114" s="381"/>
      <c r="G114" s="382" t="s">
        <v>24</v>
      </c>
      <c r="H114" s="373" t="s">
        <v>5</v>
      </c>
      <c r="I114" s="376" t="s">
        <v>25</v>
      </c>
      <c r="J114" s="383" t="s">
        <v>26</v>
      </c>
      <c r="K114" s="368"/>
      <c r="L114" s="380" t="s">
        <v>27</v>
      </c>
      <c r="M114" s="384" t="s">
        <v>28</v>
      </c>
    </row>
    <row r="115" spans="1:13">
      <c r="A115" s="385"/>
      <c r="B115" s="386"/>
      <c r="C115" s="387"/>
      <c r="D115" s="388"/>
      <c r="E115" s="386"/>
      <c r="F115" s="389"/>
      <c r="G115" s="390"/>
      <c r="H115" s="386"/>
      <c r="I115" s="376"/>
      <c r="J115" s="376"/>
      <c r="K115" s="388"/>
      <c r="L115" s="391" t="s">
        <v>29</v>
      </c>
      <c r="M115" s="392" t="s">
        <v>30</v>
      </c>
    </row>
    <row r="116" spans="1:13">
      <c r="A116" s="97">
        <v>1</v>
      </c>
      <c r="B116" s="20"/>
      <c r="C116" s="97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188" t="s">
        <v>59</v>
      </c>
      <c r="B117" s="189"/>
      <c r="C117" s="114" t="str">
        <f>JL!O12</f>
        <v>Zeleninová se strouháním</v>
      </c>
      <c r="D117" s="10"/>
      <c r="E117" s="20" t="s">
        <v>31</v>
      </c>
      <c r="F117" s="22"/>
      <c r="G117" s="23"/>
      <c r="H117" s="24"/>
      <c r="I117" s="24"/>
      <c r="J117" s="25"/>
      <c r="K117" s="94"/>
      <c r="L117" s="100"/>
      <c r="M117" s="95"/>
    </row>
    <row r="118" spans="1:13" ht="18.95" customHeight="1">
      <c r="A118" s="188" t="s">
        <v>60</v>
      </c>
      <c r="B118" s="189"/>
      <c r="C118" s="92" t="str">
        <f>JL!O15</f>
        <v>Gulášová polévka s bramborem</v>
      </c>
      <c r="D118" s="10"/>
      <c r="E118" s="96" t="s">
        <v>31</v>
      </c>
      <c r="F118" s="22"/>
      <c r="G118" s="101"/>
      <c r="H118" s="24"/>
      <c r="I118" s="26"/>
      <c r="J118" s="25"/>
      <c r="K118" s="9"/>
      <c r="L118" s="100"/>
      <c r="M118" s="10"/>
    </row>
    <row r="119" spans="1:13" ht="18.95" customHeight="1">
      <c r="A119" s="188" t="s">
        <v>84</v>
      </c>
      <c r="B119" s="190"/>
      <c r="C119" s="103" t="str">
        <f>JL!O19</f>
        <v>Plněné bramborové knedlíky uzeným masem, dušené zelí, cibulka (uzené, brambory, vejce, mouka, krupice, zelí, cukr, cibule, sůl, olej)</v>
      </c>
      <c r="D119" s="10"/>
      <c r="E119" s="20" t="s">
        <v>31</v>
      </c>
      <c r="F119" s="22"/>
      <c r="G119" s="27"/>
      <c r="H119" s="24"/>
      <c r="I119" s="26"/>
      <c r="J119" s="25"/>
      <c r="K119" s="94"/>
      <c r="L119" s="105"/>
      <c r="M119" s="95"/>
    </row>
    <row r="120" spans="1:13" ht="18.95" customHeight="1">
      <c r="A120" s="188" t="s">
        <v>86</v>
      </c>
      <c r="B120" s="191"/>
      <c r="C120" s="103" t="str">
        <f>JL!O23</f>
        <v>Hovězí karbanátek s kapustou a slaninou, bramborová kaše s máslem, okurka</v>
      </c>
      <c r="D120" s="10"/>
      <c r="E120" s="96" t="s">
        <v>31</v>
      </c>
      <c r="F120" s="22"/>
      <c r="G120" s="27"/>
      <c r="H120" s="24"/>
      <c r="I120" s="26"/>
      <c r="J120" s="25"/>
      <c r="K120" s="9"/>
      <c r="L120" s="100"/>
      <c r="M120" s="10"/>
    </row>
    <row r="121" spans="1:13" ht="18.95" customHeight="1">
      <c r="A121" s="188" t="s">
        <v>85</v>
      </c>
      <c r="B121" s="191"/>
      <c r="C121" s="103" t="str">
        <f>JL!O27</f>
        <v>Pikantní těstoviny linquine se zeleninou feferonkami, sypané parmezánem (ploché špagety, zelenina, česnek, chilli, bylinky, sůl, vejce a parmezán)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0"/>
      <c r="M121" s="10"/>
    </row>
    <row r="122" spans="1:13" ht="18.95" customHeight="1">
      <c r="A122" s="188" t="s">
        <v>87</v>
      </c>
      <c r="B122" s="192"/>
      <c r="C122" s="103" t="str">
        <f>JL!O32</f>
        <v>Vepřový steak, dušená ružičková kapusta, pečené americké brambory (vepřové, sůl, pepř, olej, cibule, r.kapusta, česnek, slanina, mouka)</v>
      </c>
      <c r="D122" s="10"/>
      <c r="E122" s="20" t="s">
        <v>31</v>
      </c>
      <c r="F122" s="22"/>
      <c r="G122" s="27"/>
      <c r="H122" s="24"/>
      <c r="I122" s="28"/>
      <c r="J122" s="25"/>
      <c r="K122" s="94"/>
      <c r="L122" s="105"/>
      <c r="M122" s="95"/>
    </row>
    <row r="123" spans="1:13" ht="18.95" customHeight="1">
      <c r="A123" s="108"/>
      <c r="B123" s="109"/>
      <c r="C123" s="659"/>
      <c r="D123" s="660"/>
      <c r="E123" s="20"/>
      <c r="F123" s="22"/>
      <c r="G123" s="27"/>
      <c r="H123" s="24"/>
      <c r="I123" s="28"/>
      <c r="J123" s="25"/>
      <c r="K123" s="9"/>
      <c r="L123" s="100"/>
      <c r="M123" s="10"/>
    </row>
    <row r="124" spans="1:13" ht="18.95" customHeight="1">
      <c r="A124" s="92"/>
      <c r="B124" s="94"/>
      <c r="C124" s="92"/>
      <c r="D124" s="10"/>
      <c r="E124" s="20"/>
      <c r="F124" s="22"/>
      <c r="G124" s="29"/>
      <c r="H124" s="24"/>
      <c r="I124" s="28"/>
      <c r="J124" s="25"/>
      <c r="K124" s="94"/>
      <c r="L124" s="105"/>
      <c r="M124" s="95"/>
    </row>
    <row r="125" spans="1:13" ht="18.95" customHeight="1">
      <c r="A125" s="92"/>
      <c r="B125" s="9"/>
      <c r="C125" s="110"/>
      <c r="D125" s="111"/>
      <c r="E125" s="20"/>
      <c r="F125" s="22"/>
      <c r="G125" s="29"/>
      <c r="H125" s="24"/>
      <c r="I125" s="26"/>
      <c r="J125" s="25"/>
      <c r="K125" s="9"/>
      <c r="L125" s="100"/>
      <c r="M125" s="10"/>
    </row>
    <row r="126" spans="1:13" ht="36" customHeight="1">
      <c r="A126" s="97"/>
      <c r="B126" s="94"/>
      <c r="C126" s="92"/>
      <c r="D126" s="10"/>
      <c r="E126" s="20"/>
      <c r="F126" s="22"/>
      <c r="G126" s="29"/>
      <c r="H126" s="24"/>
      <c r="I126" s="26"/>
      <c r="J126" s="25"/>
      <c r="K126" s="9"/>
      <c r="L126" s="100"/>
      <c r="M126" s="10"/>
    </row>
    <row r="127" spans="1:13" ht="18.95" customHeight="1">
      <c r="A127" s="92"/>
      <c r="B127" s="9"/>
      <c r="C127" s="92"/>
      <c r="D127" s="10"/>
      <c r="E127" s="20"/>
      <c r="F127" s="22"/>
      <c r="G127" s="29"/>
      <c r="H127" s="24"/>
      <c r="I127" s="28"/>
      <c r="J127" s="25"/>
      <c r="K127" s="94"/>
      <c r="L127" s="105"/>
      <c r="M127" s="95"/>
    </row>
    <row r="128" spans="1:13" ht="18.95" customHeight="1">
      <c r="A128" s="92"/>
      <c r="B128" s="9"/>
      <c r="C128" s="92"/>
      <c r="D128" s="10"/>
      <c r="E128" s="20"/>
      <c r="F128" s="22"/>
      <c r="G128" s="29"/>
      <c r="H128" s="24"/>
      <c r="I128" s="26"/>
      <c r="J128" s="25"/>
      <c r="K128" s="9"/>
      <c r="L128" s="100"/>
      <c r="M128" s="10"/>
    </row>
    <row r="129" spans="1:13" ht="18.95" customHeight="1">
      <c r="A129" s="92"/>
      <c r="B129" s="9"/>
      <c r="C129" s="92"/>
      <c r="D129" s="9"/>
      <c r="E129" s="22"/>
      <c r="F129" s="22"/>
      <c r="G129" s="30"/>
      <c r="H129" s="24"/>
      <c r="I129" s="16"/>
      <c r="J129" s="16"/>
      <c r="K129" s="16"/>
      <c r="L129" s="100"/>
      <c r="M129" s="16"/>
    </row>
    <row r="130" spans="1:13" ht="18.95" customHeight="1">
      <c r="A130" s="60" t="s">
        <v>32</v>
      </c>
      <c r="H130" s="31"/>
      <c r="K130" s="32"/>
      <c r="L130" s="94"/>
      <c r="M130" s="95"/>
    </row>
    <row r="131" spans="1:13">
      <c r="A131" s="92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2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1"/>
      <c r="B133" s="94"/>
      <c r="C133" s="94"/>
      <c r="E133" s="112" t="s">
        <v>36</v>
      </c>
      <c r="F133" s="94"/>
      <c r="G133" s="94"/>
      <c r="H133" s="112" t="s">
        <v>37</v>
      </c>
      <c r="I133" s="94"/>
      <c r="J133" s="94" t="s">
        <v>175</v>
      </c>
      <c r="K133" s="94"/>
      <c r="L133" s="94"/>
      <c r="M133" s="95"/>
    </row>
    <row r="134" spans="1:13">
      <c r="A134" s="55" t="s">
        <v>38</v>
      </c>
      <c r="B134" s="49"/>
      <c r="C134" s="49" t="s">
        <v>39</v>
      </c>
      <c r="D134" s="113"/>
      <c r="E134" s="49" t="s">
        <v>40</v>
      </c>
      <c r="F134" s="49"/>
      <c r="G134" s="49" t="s">
        <v>39</v>
      </c>
      <c r="H134" s="49"/>
      <c r="I134" s="49"/>
      <c r="J134" s="49"/>
      <c r="K134" s="49"/>
      <c r="L134" s="49"/>
      <c r="M134" s="56"/>
    </row>
    <row r="135" spans="1:13" ht="84.95" customHeight="1">
      <c r="A135" s="661" t="s">
        <v>49</v>
      </c>
      <c r="B135" s="662"/>
      <c r="C135" s="662"/>
      <c r="D135" s="662"/>
      <c r="E135" s="662"/>
      <c r="F135" s="662"/>
      <c r="G135" s="662"/>
      <c r="H135" s="662"/>
      <c r="I135" s="662"/>
      <c r="J135" s="662"/>
      <c r="K135" s="662"/>
      <c r="L135" s="662"/>
      <c r="M135" s="663"/>
    </row>
    <row r="136" spans="1:13">
      <c r="A136" s="34"/>
    </row>
    <row r="137" spans="1:13">
      <c r="A137" s="34"/>
    </row>
  </sheetData>
  <mergeCells count="20">
    <mergeCell ref="E4:H4"/>
    <mergeCell ref="A5:B5"/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  <mergeCell ref="E112:H112"/>
    <mergeCell ref="A113:B113"/>
    <mergeCell ref="E85:H85"/>
    <mergeCell ref="A86:B86"/>
    <mergeCell ref="E58:H58"/>
    <mergeCell ref="A59:B59"/>
    <mergeCell ref="E31:H31"/>
    <mergeCell ref="A32:B32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13</vt:i4>
      </vt:variant>
    </vt:vector>
  </HeadingPairs>
  <TitlesOfParts>
    <vt:vector size="26" baseType="lpstr">
      <vt:lpstr>JL</vt:lpstr>
      <vt:lpstr>JL ŠKOLKA</vt:lpstr>
      <vt:lpstr>ŠKOLKA PLÁNY PROPOČTY</vt:lpstr>
      <vt:lpstr>AEROSOL Jídelníček</vt:lpstr>
      <vt:lpstr>Ceny vyvozy</vt:lpstr>
      <vt:lpstr>objednávka CELK </vt:lpstr>
      <vt:lpstr>EYELEVEL JENEČ</vt:lpstr>
      <vt:lpstr>KLOKOČKA ŘEPY</vt:lpstr>
      <vt:lpstr>VALEO</vt:lpstr>
      <vt:lpstr>GOBAIN</vt:lpstr>
      <vt:lpstr>MŠ</vt:lpstr>
      <vt:lpstr>ZŠ</vt:lpstr>
      <vt:lpstr>AEROSOL</vt:lpstr>
      <vt:lpstr>Excel_BuiltIn_Print_Area</vt:lpstr>
      <vt:lpstr>AEROSOL!Oblast_tisku</vt:lpstr>
      <vt:lpstr>'Ceny vyvozy'!Oblast_tisku</vt:lpstr>
      <vt:lpstr>'EYELEVEL JENEČ'!Oblast_tisku</vt:lpstr>
      <vt:lpstr>GOBAIN!Oblast_tisku</vt:lpstr>
      <vt:lpstr>JL!Oblast_tisku</vt:lpstr>
      <vt:lpstr>'JL ŠKOLKA'!Oblast_tisku</vt:lpstr>
      <vt:lpstr>'KLOKOČKA ŘEPY'!Oblast_tisku</vt:lpstr>
      <vt:lpstr>MŠ!Oblast_tisku</vt:lpstr>
      <vt:lpstr>'objednávka CELK '!Oblast_tisku</vt:lpstr>
      <vt:lpstr>'ŠKOLKA PLÁNY PROPOČTY'!Oblast_tisku</vt:lpstr>
      <vt:lpstr>VALEO!Oblast_tisku</vt:lpstr>
      <vt:lpstr>ZŠ!Oblast_tisku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Rusek</dc:creator>
  <cp:lastModifiedBy>ZR1530 - Českomoravský cement a.s.</cp:lastModifiedBy>
  <cp:lastPrinted>2025-02-28T13:57:32Z</cp:lastPrinted>
  <dcterms:created xsi:type="dcterms:W3CDTF">2007-05-11T12:07:22Z</dcterms:created>
  <dcterms:modified xsi:type="dcterms:W3CDTF">2025-03-05T07:32:03Z</dcterms:modified>
</cp:coreProperties>
</file>